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lanilha Orcamentaria" sheetId="1" r:id="rId1"/>
  </sheets>
  <externalReferences>
    <externalReference r:id="rId2"/>
  </externalReferences>
  <definedNames>
    <definedName name="_xlnm.Print_Area" localSheetId="0">'Planilha Orcamentaria'!$A$1:$J$25</definedName>
    <definedName name="BDI.Opcao">[1]DADOS!$F$18</definedName>
    <definedName name="BDI.TipoObra">[1]BDI!$A$138:$A$146</definedName>
    <definedName name="DESONERACAO">IF(OR(Import.Desoneracao="DESONERADO",Import.Desoneracao="SIM"),"SIM","NÃO")</definedName>
    <definedName name="Import.Desoneracao">OFFSET([1]DADOS!$G$18,0,-1)</definedName>
    <definedName name="ORÇAMENTO.BancoRef">'Planilha Orcamentaria'!$F$8</definedName>
    <definedName name="Print_Titles_0" localSheetId="0">'Planilha Orcamentaria'!$1:$10</definedName>
    <definedName name="Print_Titles_0_0" localSheetId="0">'Planilha Orcamentaria'!$1:$10</definedName>
    <definedName name="Print_Titles_0_0_0" localSheetId="0">'Planilha Orcamentaria'!$1:$10</definedName>
    <definedName name="Print_Titles_0_0_0_0" localSheetId="0">'Planilha Orcamentaria'!$1:$10</definedName>
    <definedName name="Print_Titles_0_0_0_0_0" localSheetId="0">'Planilha Orcamentaria'!$1:$10</definedName>
    <definedName name="Print_Titles_0_0_0_0_0_0" localSheetId="0">'Planilha Orcamentaria'!$1:$10</definedName>
    <definedName name="Print_Titles_0_0_0_0_0_0_0" localSheetId="0">'Planilha Orcamentaria'!$1:$10</definedName>
    <definedName name="Print_Titles_0_0_0_0_0_0_0_0" localSheetId="0">'Planilha Orcamentaria'!$1:$10</definedName>
    <definedName name="Print_Titles_0_0_0_0_0_0_0_0_0" localSheetId="0">'Planilha Orcamentaria'!$1:$10</definedName>
    <definedName name="REFERENCIA.Descricao">IF(ISNUMBER('Planilha Orcamentaria'!$Y1),OFFSET(INDIRECT(ORÇAMENTO.BancoRef),'Planilha Orcamentaria'!$Y1-1,3,1),'Planilha Orcamentaria'!$Y1)</definedName>
    <definedName name="_xlnm.Print_Titles" localSheetId="0">'Planilha Orcamentaria'!$1:$10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/>
  <c r="H12"/>
  <c r="I17" l="1"/>
  <c r="I16" s="1"/>
  <c r="J17"/>
  <c r="J16" s="1"/>
  <c r="I15"/>
  <c r="J12"/>
  <c r="I12"/>
  <c r="I13"/>
  <c r="I14"/>
  <c r="H13"/>
  <c r="J13" s="1"/>
  <c r="H14"/>
  <c r="J14" s="1"/>
  <c r="H15"/>
  <c r="J15" s="1"/>
  <c r="I11" l="1"/>
  <c r="I18" s="1"/>
  <c r="J11"/>
  <c r="J18" l="1"/>
</calcChain>
</file>

<file path=xl/sharedStrings.xml><?xml version="1.0" encoding="utf-8"?>
<sst xmlns="http://schemas.openxmlformats.org/spreadsheetml/2006/main" count="54" uniqueCount="49">
  <si>
    <t>PLANILHA ORÇAMENTÁRIA DE CUSTOS</t>
  </si>
  <si>
    <t>OBRA: CONSTRUÇÃO DE PAVIMENTAÇÃO ASFÁLTICA COM CONCRETO BETUMINOSO USINADO A QUENTE (CBUQ)</t>
  </si>
  <si>
    <t>DATA:</t>
  </si>
  <si>
    <t xml:space="preserve">Local: Rua Esmeralda, B. Joanópolis - Muriaé - MG
</t>
  </si>
  <si>
    <t xml:space="preserve">FORMA DE EXECUÇÃO: </t>
  </si>
  <si>
    <t>REFERÊNCIA: SINAPI Junho/2019 - SETOP Abril/2019</t>
  </si>
  <si>
    <t>(    )</t>
  </si>
  <si>
    <t>DIRETA</t>
  </si>
  <si>
    <t>(  x  )</t>
  </si>
  <si>
    <t>INDIRETA</t>
  </si>
  <si>
    <t>PRAZO DE EXECUÇÃO: 30 dias</t>
  </si>
  <si>
    <t>BDI</t>
  </si>
  <si>
    <t>ITEM</t>
  </si>
  <si>
    <t>CÓDIGO</t>
  </si>
  <si>
    <t>FONTE</t>
  </si>
  <si>
    <t>DESCRIÇÃO</t>
  </si>
  <si>
    <t>UNIDADE</t>
  </si>
  <si>
    <t>QUANTIDADE</t>
  </si>
  <si>
    <t>PREÇO UNITÁRIO S/ BDI</t>
  </si>
  <si>
    <t>PREÇO UNITÁRIO C/ BDI</t>
  </si>
  <si>
    <t>PREÇO TOTAL S/ BDI</t>
  </si>
  <si>
    <t>PREÇO TOTAL</t>
  </si>
  <si>
    <t>OBRAS VIÁRIAS (PAVIMENTAÇÃO DE RUAS)</t>
  </si>
  <si>
    <t>1.1</t>
  </si>
  <si>
    <t>COMP. 01</t>
  </si>
  <si>
    <t>CCU</t>
  </si>
  <si>
    <t>PREPARAÇÃO, COMPACTAÇÃO E NIVELAMENTO DE PAVIMENTAÇÃO EM ALVENARIA POLIÉDRICA COM ROLO LISO</t>
  </si>
  <si>
    <t>M2</t>
  </si>
  <si>
    <t>1.2</t>
  </si>
  <si>
    <t>96401</t>
  </si>
  <si>
    <t>SINAPI</t>
  </si>
  <si>
    <t>EXECUÇÃO DE IMPRIMAÇÃO COM ASFALTO DILUÍDO CM-30</t>
  </si>
  <si>
    <t>1.3</t>
  </si>
  <si>
    <t>ED-7623</t>
  </si>
  <si>
    <t>EXECUÇÃO E APLICAÇÃO DE CONCRETO BETUMINOSO USINADO A QUENTE (CBUQ), MASSA COMERCIAL, INCLUINDO FORNECIMENTO E TRANSPORTE DOS AGREGADOS E MATERIAL BETUMINOSO, EXCLUSIVE TRANSPORTE DA MASSA ASFÁLTICA ATÉ A PISTA</t>
  </si>
  <si>
    <t>M3</t>
  </si>
  <si>
    <t>1.4</t>
  </si>
  <si>
    <t>95303</t>
  </si>
  <si>
    <t>TRANSPORTE COM CAMINHÃO BASCULANTE 10 M3 DE MASSA ASFALTICA PARA PAVIMENTAÇÃO URBANA</t>
  </si>
  <si>
    <t>M3XKM</t>
  </si>
  <si>
    <t>2</t>
  </si>
  <si>
    <t>SERVIÇOS FINAIS</t>
  </si>
  <si>
    <t>2.1</t>
  </si>
  <si>
    <t>COMP. 02</t>
  </si>
  <si>
    <t>LIMPEZA DE RUAS (VARIÇÃO E REMOÇÃO DE ENTULHOS)</t>
  </si>
  <si>
    <t>TOTAL GERAL</t>
  </si>
  <si>
    <t>Prefeitura Municipal de Muriaé</t>
  </si>
  <si>
    <t>CNPJ: 17.947.581/0001-76</t>
  </si>
  <si>
    <t>Internet: www.muriae.mg.gov.br / Telefone: (32) 3696-3362
Centro Administrativo Municipal Presidente Tancredo Neves - 2º andar
Av. Maestro Sansão, nº 236 - Centro - CEP 36880-000 - Muriaé - MG</t>
  </si>
</sst>
</file>

<file path=xl/styles.xml><?xml version="1.0" encoding="utf-8"?>
<styleSheet xmlns="http://schemas.openxmlformats.org/spreadsheetml/2006/main">
  <numFmts count="1">
    <numFmt numFmtId="164" formatCode="[$-416]d/m/yyyy"/>
  </numFmts>
  <fonts count="6">
    <font>
      <sz val="10"/>
      <name val="Arial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5" fillId="0" borderId="0" applyBorder="0" applyProtection="0"/>
    <xf numFmtId="0" fontId="1" fillId="0" borderId="0"/>
  </cellStyleXfs>
  <cellXfs count="9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10" fontId="2" fillId="0" borderId="18" xfId="1" applyNumberFormat="1" applyFont="1" applyBorder="1" applyAlignment="1" applyProtection="1">
      <alignment horizontal="right" vertical="center"/>
    </xf>
    <xf numFmtId="0" fontId="2" fillId="0" borderId="19" xfId="0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/>
    </xf>
    <xf numFmtId="49" fontId="3" fillId="3" borderId="23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center" vertical="center"/>
    </xf>
    <xf numFmtId="2" fontId="3" fillId="3" borderId="23" xfId="0" applyNumberFormat="1" applyFont="1" applyFill="1" applyBorder="1" applyAlignment="1">
      <alignment horizontal="right" vertical="center"/>
    </xf>
    <xf numFmtId="4" fontId="3" fillId="3" borderId="23" xfId="0" applyNumberFormat="1" applyFont="1" applyFill="1" applyBorder="1" applyAlignment="1">
      <alignment horizontal="right" vertical="center"/>
    </xf>
    <xf numFmtId="4" fontId="3" fillId="3" borderId="11" xfId="0" applyNumberFormat="1" applyFont="1" applyFill="1" applyBorder="1" applyAlignment="1">
      <alignment horizontal="right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right" vertical="center"/>
    </xf>
    <xf numFmtId="4" fontId="1" fillId="0" borderId="23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23" xfId="0" applyFont="1" applyBorder="1" applyAlignment="1">
      <alignment horizontal="left" vertical="center" wrapText="1"/>
    </xf>
    <xf numFmtId="4" fontId="1" fillId="0" borderId="23" xfId="0" applyNumberFormat="1" applyFont="1" applyBorder="1" applyAlignment="1">
      <alignment horizontal="right" vertical="center"/>
    </xf>
    <xf numFmtId="49" fontId="3" fillId="3" borderId="10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/>
    </xf>
    <xf numFmtId="4" fontId="1" fillId="0" borderId="25" xfId="0" applyNumberFormat="1" applyFont="1" applyBorder="1" applyAlignment="1">
      <alignment horizontal="right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0" fontId="2" fillId="2" borderId="28" xfId="0" applyFont="1" applyFill="1" applyBorder="1" applyAlignment="1">
      <alignment wrapText="1"/>
    </xf>
    <xf numFmtId="49" fontId="2" fillId="2" borderId="29" xfId="0" applyNumberFormat="1" applyFont="1" applyFill="1" applyBorder="1" applyAlignment="1">
      <alignment horizontal="center" wrapText="1"/>
    </xf>
    <xf numFmtId="0" fontId="2" fillId="2" borderId="29" xfId="0" applyFont="1" applyFill="1" applyBorder="1" applyAlignment="1">
      <alignment wrapText="1"/>
    </xf>
    <xf numFmtId="0" fontId="2" fillId="2" borderId="29" xfId="0" applyFont="1" applyFill="1" applyBorder="1" applyAlignment="1">
      <alignment horizontal="center" wrapText="1"/>
    </xf>
    <xf numFmtId="2" fontId="2" fillId="2" borderId="29" xfId="0" applyNumberFormat="1" applyFont="1" applyFill="1" applyBorder="1" applyAlignment="1">
      <alignment horizontal="right" wrapText="1"/>
    </xf>
    <xf numFmtId="0" fontId="2" fillId="2" borderId="29" xfId="0" applyFont="1" applyFill="1" applyBorder="1" applyAlignment="1">
      <alignment horizontal="right" wrapText="1"/>
    </xf>
    <xf numFmtId="0" fontId="1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1" fillId="2" borderId="32" xfId="0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2" fontId="2" fillId="2" borderId="33" xfId="0" applyNumberFormat="1" applyFont="1" applyFill="1" applyBorder="1" applyAlignment="1">
      <alignment horizontal="right" wrapText="1"/>
    </xf>
    <xf numFmtId="0" fontId="1" fillId="0" borderId="33" xfId="0" applyFont="1" applyBorder="1" applyAlignment="1">
      <alignment horizontal="right" vertical="center"/>
    </xf>
    <xf numFmtId="0" fontId="2" fillId="2" borderId="3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32" xfId="0" applyFont="1" applyFill="1" applyBorder="1" applyAlignment="1">
      <alignment horizontal="right"/>
    </xf>
    <xf numFmtId="0" fontId="2" fillId="2" borderId="31" xfId="0" applyFont="1" applyFill="1" applyBorder="1"/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right" vertical="center"/>
    </xf>
    <xf numFmtId="0" fontId="4" fillId="2" borderId="34" xfId="0" applyFont="1" applyFill="1" applyBorder="1" applyAlignment="1">
      <alignment horizontal="center" wrapText="1"/>
    </xf>
  </cellXfs>
  <cellStyles count="3">
    <cellStyle name="Normal" xfId="0" builtinId="0"/>
    <cellStyle name="Normal 2" xfId="2"/>
    <cellStyle name="Porcentagem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114840</xdr:colOff>
      <xdr:row>0</xdr:row>
      <xdr:rowOff>66600</xdr:rowOff>
    </xdr:from>
    <xdr:to>
      <xdr:col>3</xdr:col>
      <xdr:colOff>2863800</xdr:colOff>
      <xdr:row>0</xdr:row>
      <xdr:rowOff>701280</xdr:rowOff>
    </xdr:to>
    <xdr:sp macro="" textlink="">
      <xdr:nvSpPr>
        <xdr:cNvPr id="2" name="CustomShape 1"/>
        <xdr:cNvSpPr/>
      </xdr:nvSpPr>
      <xdr:spPr>
        <a:xfrm>
          <a:off x="2475000" y="66600"/>
          <a:ext cx="2748960" cy="6346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23040" rIns="0" bIns="0">
          <a:noAutofit/>
        </a:bodyPr>
        <a:lstStyle/>
        <a:p>
          <a:pPr>
            <a:lnSpc>
              <a:spcPct val="100000"/>
            </a:lnSpc>
          </a:pPr>
          <a:r>
            <a:rPr lang="pt-BR" sz="900" b="0" strike="noStrike" spc="-1">
              <a:solidFill>
                <a:srgbClr val="000000"/>
              </a:solidFill>
              <a:latin typeface="Arial"/>
            </a:rPr>
            <a:t>ESTADO DE MINAS GERAIS</a:t>
          </a:r>
          <a:endParaRPr lang="pt-BR" sz="9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1100" b="1" strike="noStrike" spc="-1">
              <a:solidFill>
                <a:srgbClr val="000000"/>
              </a:solidFill>
              <a:latin typeface="Arial"/>
            </a:rPr>
            <a:t>PREFEITURA MUNICIPAL DE MURIAÉ</a:t>
          </a:r>
          <a:endParaRPr lang="pt-BR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800" b="0" strike="noStrike" spc="-1">
              <a:solidFill>
                <a:srgbClr val="000000"/>
              </a:solidFill>
              <a:latin typeface="Arial"/>
            </a:rPr>
            <a:t>CNPJ: 17.947.581/0001-76</a:t>
          </a:r>
          <a:endParaRPr lang="pt-BR" sz="800" b="0" strike="noStrike" spc="-1">
            <a:latin typeface="Times New Roman"/>
          </a:endParaRPr>
        </a:p>
        <a:p>
          <a:pPr>
            <a:lnSpc>
              <a:spcPct val="100000"/>
            </a:lnSpc>
          </a:pPr>
          <a:r>
            <a:rPr lang="pt-BR" sz="800" b="0" strike="noStrike" spc="-1">
              <a:solidFill>
                <a:srgbClr val="000000"/>
              </a:solidFill>
              <a:latin typeface="Arial"/>
            </a:rPr>
            <a:t>Secretaria Municipal de Obras Públicas</a:t>
          </a:r>
          <a:endParaRPr lang="pt-BR" sz="800" b="0" strike="noStrike" spc="-1">
            <a:latin typeface="Times New Roman"/>
          </a:endParaRPr>
        </a:p>
      </xdr:txBody>
    </xdr:sp>
    <xdr:clientData/>
  </xdr:twoCellAnchor>
  <xdr:twoCellAnchor>
    <xdr:from>
      <xdr:col>0</xdr:col>
      <xdr:colOff>247680</xdr:colOff>
      <xdr:row>0</xdr:row>
      <xdr:rowOff>47520</xdr:rowOff>
    </xdr:from>
    <xdr:to>
      <xdr:col>1</xdr:col>
      <xdr:colOff>883080</xdr:colOff>
      <xdr:row>0</xdr:row>
      <xdr:rowOff>929880</xdr:rowOff>
    </xdr:to>
    <xdr:pic>
      <xdr:nvPicPr>
        <xdr:cNvPr id="0" name="Picture 4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247680" y="47520"/>
          <a:ext cx="1018080" cy="882360"/>
        </a:xfrm>
        <a:prstGeom prst="rect">
          <a:avLst/>
        </a:prstGeom>
        <a:ln w="936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a&#231;as%202018%20490mil%20M&#218;LTIPLA%20V3.05%20R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5"/>
  <sheetViews>
    <sheetView showGridLines="0" showZeros="0" tabSelected="1" zoomScaleNormal="100" workbookViewId="0">
      <selection activeCell="M13" sqref="M13"/>
    </sheetView>
  </sheetViews>
  <sheetFormatPr defaultRowHeight="12.75"/>
  <cols>
    <col min="1" max="1" width="5.42578125" style="15" customWidth="1"/>
    <col min="2" max="2" width="14" style="16" customWidth="1"/>
    <col min="3" max="3" width="14" style="15" customWidth="1"/>
    <col min="4" max="4" width="46.42578125" style="15" customWidth="1"/>
    <col min="5" max="5" width="9.140625" style="17" customWidth="1"/>
    <col min="6" max="6" width="13.140625" style="18" customWidth="1"/>
    <col min="7" max="10" width="12.28515625" style="19" customWidth="1"/>
    <col min="11" max="1025" width="9.140625" style="15" customWidth="1"/>
  </cols>
  <sheetData>
    <row r="1" spans="1:13" ht="80.099999999999994" customHeight="1">
      <c r="A1" s="14"/>
      <c r="B1" s="14"/>
      <c r="C1" s="20"/>
      <c r="D1" s="13"/>
      <c r="E1" s="13"/>
      <c r="F1" s="13"/>
      <c r="G1" s="13"/>
      <c r="H1" s="13"/>
      <c r="I1" s="13"/>
      <c r="J1" s="13"/>
    </row>
    <row r="2" spans="1:13" ht="3.75" customHeight="1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3" ht="20.100000000000001" customHeight="1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M3" s="19"/>
    </row>
    <row r="4" spans="1:13" ht="3.75" customHeight="1">
      <c r="A4" s="21"/>
      <c r="B4" s="22"/>
      <c r="C4" s="21"/>
      <c r="D4" s="21"/>
      <c r="E4" s="21"/>
      <c r="F4" s="23"/>
      <c r="G4" s="24"/>
      <c r="H4" s="24"/>
      <c r="I4" s="24"/>
      <c r="J4" s="24"/>
    </row>
    <row r="5" spans="1:13" ht="29.25" customHeight="1">
      <c r="A5" s="10" t="s">
        <v>1</v>
      </c>
      <c r="B5" s="10"/>
      <c r="C5" s="10"/>
      <c r="D5" s="10"/>
      <c r="E5" s="10"/>
      <c r="F5" s="10"/>
      <c r="G5" s="25" t="s">
        <v>2</v>
      </c>
      <c r="H5" s="26">
        <v>43843</v>
      </c>
      <c r="I5" s="27"/>
      <c r="J5" s="28"/>
    </row>
    <row r="6" spans="1:13" ht="24" customHeight="1">
      <c r="A6" s="9" t="s">
        <v>3</v>
      </c>
      <c r="B6" s="9"/>
      <c r="C6" s="9"/>
      <c r="D6" s="9"/>
      <c r="E6" s="9"/>
      <c r="F6" s="8" t="s">
        <v>4</v>
      </c>
      <c r="G6" s="8"/>
      <c r="H6" s="8"/>
      <c r="I6" s="8"/>
      <c r="J6" s="8"/>
    </row>
    <row r="7" spans="1:13" ht="20.100000000000001" customHeight="1">
      <c r="A7" s="7" t="s">
        <v>5</v>
      </c>
      <c r="B7" s="7"/>
      <c r="C7" s="7"/>
      <c r="D7" s="7"/>
      <c r="E7" s="7"/>
      <c r="F7" s="6" t="s">
        <v>6</v>
      </c>
      <c r="G7" s="5" t="s">
        <v>7</v>
      </c>
      <c r="H7" s="29" t="s">
        <v>8</v>
      </c>
      <c r="I7" s="29"/>
      <c r="J7" s="30" t="s">
        <v>9</v>
      </c>
    </row>
    <row r="8" spans="1:13" ht="20.100000000000001" customHeight="1">
      <c r="A8" s="4" t="s">
        <v>10</v>
      </c>
      <c r="B8" s="4"/>
      <c r="C8" s="4"/>
      <c r="D8" s="4"/>
      <c r="E8" s="4"/>
      <c r="F8" s="6"/>
      <c r="G8" s="5"/>
      <c r="H8" s="31" t="s">
        <v>11</v>
      </c>
      <c r="I8" s="31"/>
      <c r="J8" s="32"/>
    </row>
    <row r="9" spans="1:13" ht="3.75" customHeight="1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3" s="17" customFormat="1" ht="38.25">
      <c r="A10" s="33" t="s">
        <v>12</v>
      </c>
      <c r="B10" s="34" t="s">
        <v>13</v>
      </c>
      <c r="C10" s="35" t="s">
        <v>14</v>
      </c>
      <c r="D10" s="35" t="s">
        <v>15</v>
      </c>
      <c r="E10" s="35" t="s">
        <v>16</v>
      </c>
      <c r="F10" s="36" t="s">
        <v>17</v>
      </c>
      <c r="G10" s="37" t="s">
        <v>18</v>
      </c>
      <c r="H10" s="37" t="s">
        <v>19</v>
      </c>
      <c r="I10" s="38" t="s">
        <v>20</v>
      </c>
      <c r="J10" s="39" t="s">
        <v>21</v>
      </c>
    </row>
    <row r="11" spans="1:13">
      <c r="A11" s="40">
        <v>1</v>
      </c>
      <c r="B11" s="41"/>
      <c r="C11" s="42"/>
      <c r="D11" s="43" t="s">
        <v>22</v>
      </c>
      <c r="E11" s="44"/>
      <c r="F11" s="45"/>
      <c r="G11" s="46"/>
      <c r="H11" s="46"/>
      <c r="I11" s="47">
        <f>SUM(I12:I15)</f>
        <v>0</v>
      </c>
      <c r="J11" s="47">
        <f>SUM(J12:J15)</f>
        <v>0</v>
      </c>
    </row>
    <row r="12" spans="1:13" ht="38.25">
      <c r="A12" s="48" t="s">
        <v>23</v>
      </c>
      <c r="B12" s="49" t="s">
        <v>24</v>
      </c>
      <c r="C12" s="49" t="s">
        <v>25</v>
      </c>
      <c r="D12" s="50" t="s">
        <v>26</v>
      </c>
      <c r="E12" s="51" t="s">
        <v>27</v>
      </c>
      <c r="F12" s="52">
        <v>1288.22</v>
      </c>
      <c r="G12" s="52"/>
      <c r="H12" s="53">
        <f>ROUND(G12*(1+$J$8),2)</f>
        <v>0</v>
      </c>
      <c r="I12" s="53">
        <f>ROUND(F12*G12,2)</f>
        <v>0</v>
      </c>
      <c r="J12" s="54">
        <f>ROUND(F12*H12,2)</f>
        <v>0</v>
      </c>
    </row>
    <row r="13" spans="1:13" ht="25.5">
      <c r="A13" s="48" t="s">
        <v>28</v>
      </c>
      <c r="B13" s="49" t="s">
        <v>29</v>
      </c>
      <c r="C13" s="49" t="s">
        <v>30</v>
      </c>
      <c r="D13" s="55" t="s">
        <v>31</v>
      </c>
      <c r="E13" s="51" t="s">
        <v>27</v>
      </c>
      <c r="F13" s="52">
        <v>1288.22</v>
      </c>
      <c r="G13" s="56"/>
      <c r="H13" s="53">
        <f>ROUND(G13*(1+$J$8),2)</f>
        <v>0</v>
      </c>
      <c r="I13" s="53">
        <f>ROUND(F13*G13,2)</f>
        <v>0</v>
      </c>
      <c r="J13" s="54">
        <f>ROUND(F13*H13,2)</f>
        <v>0</v>
      </c>
    </row>
    <row r="14" spans="1:13" ht="89.25">
      <c r="A14" s="48" t="s">
        <v>32</v>
      </c>
      <c r="B14" s="49" t="s">
        <v>33</v>
      </c>
      <c r="C14" s="49" t="s">
        <v>30</v>
      </c>
      <c r="D14" s="55" t="s">
        <v>34</v>
      </c>
      <c r="E14" s="51" t="s">
        <v>35</v>
      </c>
      <c r="F14" s="52">
        <v>64.41</v>
      </c>
      <c r="G14" s="56"/>
      <c r="H14" s="53">
        <f>ROUND(G14*(1+$J$8),2)</f>
        <v>0</v>
      </c>
      <c r="I14" s="53">
        <f>ROUND(F14*G14,2)</f>
        <v>0</v>
      </c>
      <c r="J14" s="54">
        <f>ROUND(F14*H14,2)</f>
        <v>0</v>
      </c>
    </row>
    <row r="15" spans="1:13" ht="38.25">
      <c r="A15" s="48" t="s">
        <v>36</v>
      </c>
      <c r="B15" s="49" t="s">
        <v>37</v>
      </c>
      <c r="C15" s="49" t="s">
        <v>30</v>
      </c>
      <c r="D15" s="55" t="s">
        <v>38</v>
      </c>
      <c r="E15" s="51" t="s">
        <v>39</v>
      </c>
      <c r="F15" s="52">
        <v>444.43</v>
      </c>
      <c r="G15" s="56"/>
      <c r="H15" s="53">
        <f>ROUND(G15*(1+$J$8),2)</f>
        <v>0</v>
      </c>
      <c r="I15" s="53">
        <f>ROUND(F15*G15,2)</f>
        <v>0</v>
      </c>
      <c r="J15" s="54">
        <f>ROUND(F15*H15,2)</f>
        <v>0</v>
      </c>
    </row>
    <row r="16" spans="1:13">
      <c r="A16" s="57" t="s">
        <v>40</v>
      </c>
      <c r="B16" s="41"/>
      <c r="C16" s="42"/>
      <c r="D16" s="43" t="s">
        <v>41</v>
      </c>
      <c r="E16" s="44"/>
      <c r="F16" s="45"/>
      <c r="G16" s="46"/>
      <c r="H16" s="46"/>
      <c r="I16" s="46">
        <f>SUM(I17:I17)</f>
        <v>0</v>
      </c>
      <c r="J16" s="47">
        <f>SUM(J17)</f>
        <v>0</v>
      </c>
    </row>
    <row r="17" spans="1:10" ht="25.5">
      <c r="A17" s="58" t="s">
        <v>42</v>
      </c>
      <c r="B17" s="59" t="s">
        <v>43</v>
      </c>
      <c r="C17" s="59" t="s">
        <v>25</v>
      </c>
      <c r="D17" s="60" t="s">
        <v>44</v>
      </c>
      <c r="E17" s="61" t="s">
        <v>27</v>
      </c>
      <c r="F17" s="62">
        <v>1288.22</v>
      </c>
      <c r="G17" s="63"/>
      <c r="H17" s="64">
        <f>ROUND(G17*(1+$J$8),2)</f>
        <v>0</v>
      </c>
      <c r="I17" s="64">
        <f>ROUND(F17*G17,2)</f>
        <v>0</v>
      </c>
      <c r="J17" s="65">
        <f>ROUND(F17*H17,2)</f>
        <v>0</v>
      </c>
    </row>
    <row r="18" spans="1:10" ht="13.5" customHeight="1">
      <c r="A18" s="2" t="s">
        <v>45</v>
      </c>
      <c r="B18" s="2"/>
      <c r="C18" s="2"/>
      <c r="D18" s="2"/>
      <c r="E18" s="2"/>
      <c r="F18" s="2"/>
      <c r="G18" s="2"/>
      <c r="H18" s="2"/>
      <c r="I18" s="66">
        <f>I16+I11</f>
        <v>0</v>
      </c>
      <c r="J18" s="66">
        <f>J16+J11</f>
        <v>0</v>
      </c>
    </row>
    <row r="19" spans="1:10">
      <c r="A19" s="67"/>
      <c r="B19" s="68"/>
      <c r="C19" s="69"/>
      <c r="D19" s="69"/>
      <c r="E19" s="70"/>
      <c r="F19" s="71"/>
      <c r="G19" s="72"/>
      <c r="H19" s="72"/>
      <c r="I19" s="72"/>
      <c r="J19" s="73"/>
    </row>
    <row r="20" spans="1:10">
      <c r="A20" s="74"/>
      <c r="B20" s="75"/>
      <c r="C20" s="76"/>
      <c r="D20" s="76"/>
      <c r="E20" s="77"/>
      <c r="F20" s="78"/>
      <c r="G20" s="79"/>
      <c r="H20" s="79"/>
      <c r="I20" s="79"/>
      <c r="J20" s="80"/>
    </row>
    <row r="21" spans="1:10">
      <c r="A21" s="74"/>
      <c r="B21" s="81"/>
      <c r="C21" s="82"/>
      <c r="D21" s="83"/>
      <c r="E21" s="77"/>
      <c r="F21" s="84"/>
      <c r="G21" s="85"/>
      <c r="H21" s="86"/>
      <c r="I21" s="87"/>
      <c r="J21" s="88"/>
    </row>
    <row r="22" spans="1:10">
      <c r="A22" s="89"/>
      <c r="B22" s="90"/>
      <c r="C22" s="91"/>
      <c r="D22" s="82"/>
      <c r="E22" s="92"/>
      <c r="F22" s="1" t="s">
        <v>46</v>
      </c>
      <c r="G22" s="1"/>
      <c r="H22" s="1"/>
      <c r="I22" s="93"/>
      <c r="J22" s="80"/>
    </row>
    <row r="23" spans="1:10">
      <c r="A23" s="89"/>
      <c r="B23" s="81"/>
      <c r="C23" s="82"/>
      <c r="D23" s="82"/>
      <c r="E23" s="92"/>
      <c r="F23" s="1" t="s">
        <v>47</v>
      </c>
      <c r="G23" s="1"/>
      <c r="H23" s="1"/>
      <c r="I23" s="93"/>
      <c r="J23" s="80"/>
    </row>
    <row r="24" spans="1:10" ht="22.5" customHeight="1">
      <c r="A24" s="94" t="s">
        <v>48</v>
      </c>
      <c r="B24" s="94"/>
      <c r="C24" s="94"/>
      <c r="D24" s="94"/>
      <c r="E24" s="94"/>
      <c r="F24" s="94"/>
      <c r="G24" s="94"/>
      <c r="H24" s="94"/>
      <c r="I24" s="94"/>
      <c r="J24" s="94"/>
    </row>
    <row r="25" spans="1:10" ht="18.75" customHeight="1">
      <c r="A25" s="94"/>
      <c r="B25" s="94"/>
      <c r="C25" s="94"/>
      <c r="D25" s="94"/>
      <c r="E25" s="94"/>
      <c r="F25" s="94"/>
      <c r="G25" s="94"/>
      <c r="H25" s="94"/>
      <c r="I25" s="94"/>
      <c r="J25" s="94"/>
    </row>
  </sheetData>
  <mergeCells count="16">
    <mergeCell ref="A9:J9"/>
    <mergeCell ref="A18:H18"/>
    <mergeCell ref="F22:H22"/>
    <mergeCell ref="F23:H23"/>
    <mergeCell ref="A24:J25"/>
    <mergeCell ref="A6:E6"/>
    <mergeCell ref="F6:J6"/>
    <mergeCell ref="A7:E7"/>
    <mergeCell ref="F7:F8"/>
    <mergeCell ref="G7:G8"/>
    <mergeCell ref="A8:E8"/>
    <mergeCell ref="A1:B1"/>
    <mergeCell ref="D1:J1"/>
    <mergeCell ref="A2:J2"/>
    <mergeCell ref="A3:J3"/>
    <mergeCell ref="A5:F5"/>
  </mergeCells>
  <printOptions horizontalCentered="1"/>
  <pageMargins left="0.70833333333333304" right="0.70833333333333304" top="0.98402777777777795" bottom="0.98402777777777795" header="0.51180555555555496" footer="0.51180555555555496"/>
  <pageSetup paperSize="9" scale="85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12</vt:i4>
      </vt:variant>
    </vt:vector>
  </HeadingPairs>
  <TitlesOfParts>
    <vt:vector size="13" baseType="lpstr">
      <vt:lpstr>Planilha Orcamentaria</vt:lpstr>
      <vt:lpstr>'Planilha Orcamentaria'!Area_de_impressao</vt:lpstr>
      <vt:lpstr>ORÇAMENTO.BancoRef</vt:lpstr>
      <vt:lpstr>'Planilha Orcamentaria'!Print_Titles_0</vt:lpstr>
      <vt:lpstr>'Planilha Orcamentaria'!Print_Titles_0_0</vt:lpstr>
      <vt:lpstr>'Planilha Orcamentaria'!Print_Titles_0_0_0</vt:lpstr>
      <vt:lpstr>'Planilha Orcamentaria'!Print_Titles_0_0_0_0</vt:lpstr>
      <vt:lpstr>'Planilha Orcamentaria'!Print_Titles_0_0_0_0_0</vt:lpstr>
      <vt:lpstr>'Planilha Orcamentaria'!Print_Titles_0_0_0_0_0_0</vt:lpstr>
      <vt:lpstr>'Planilha Orcamentaria'!Print_Titles_0_0_0_0_0_0_0</vt:lpstr>
      <vt:lpstr>'Planilha Orcamentaria'!Print_Titles_0_0_0_0_0_0_0_0</vt:lpstr>
      <vt:lpstr>'Planilha Orcamentaria'!Print_Titles_0_0_0_0_0_0_0_0_0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Setop</dc:creator>
  <dc:description/>
  <cp:lastModifiedBy>mauricio.carneiro</cp:lastModifiedBy>
  <cp:revision>14</cp:revision>
  <cp:lastPrinted>2020-01-08T13:48:51Z</cp:lastPrinted>
  <dcterms:created xsi:type="dcterms:W3CDTF">2006-09-22T13:55:22Z</dcterms:created>
  <dcterms:modified xsi:type="dcterms:W3CDTF">2020-01-10T18:59:07Z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Setop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