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W:\OBRAS EDUCAÇÃO\CONSTRUÇÃO ESCOLAS\CONSTRUÇÃO ESCOLA MUNICIPAL BOM PASTOR\PLANILHA ORÇAMENTÁRIA\"/>
    </mc:Choice>
  </mc:AlternateContent>
  <xr:revisionPtr revIDLastSave="0" documentId="13_ncr:1_{A3FE2221-87AA-45AE-9470-70199AE901CA}" xr6:coauthVersionLast="45" xr6:coauthVersionMax="45" xr10:uidLastSave="{00000000-0000-0000-0000-000000000000}"/>
  <bookViews>
    <workbookView xWindow="-120" yWindow="-120" windowWidth="20730" windowHeight="11160" tabRatio="659" xr2:uid="{00000000-000D-0000-FFFF-FFFF00000000}"/>
  </bookViews>
  <sheets>
    <sheet name="PLANILHA ORÇAMENTARIA" sheetId="1" r:id="rId1"/>
    <sheet name="CRONOGRAMA" sheetId="2" r:id="rId2"/>
    <sheet name="CCU " sheetId="3" r:id="rId3"/>
    <sheet name="COTAÇÃO" sheetId="4" r:id="rId4"/>
    <sheet name="MEMORIAL DE CALCULO" sheetId="5" r:id="rId5"/>
  </sheets>
  <definedNames>
    <definedName name="_Fill" localSheetId="2">#REF!</definedName>
    <definedName name="_Fill" localSheetId="0">#REF!</definedName>
    <definedName name="_Fill">#REF!</definedName>
    <definedName name="_xlnm._FilterDatabase" localSheetId="0">'PLANILHA ORÇAMENTARIA'!$A$12:$J$327</definedName>
    <definedName name="_Key1" localSheetId="2">#REF!</definedName>
    <definedName name="_Key1" localSheetId="0">#REF!</definedName>
    <definedName name="_Key1">#REF!</definedName>
    <definedName name="_Key2" localSheetId="2">#REF!</definedName>
    <definedName name="_Key2" localSheetId="0">#REF!</definedName>
    <definedName name="_Key2">#REF!</definedName>
    <definedName name="_Order1">255</definedName>
    <definedName name="_Order2">255</definedName>
    <definedName name="_Sort" localSheetId="2">#REF!</definedName>
    <definedName name="_Sort" localSheetId="0">#REF!</definedName>
    <definedName name="_Sort">#REF!</definedName>
    <definedName name="ademir">{#N/A,#N/A,FALSE,"Cronograma";#N/A,#N/A,FALSE,"Cronogr. 2"}</definedName>
    <definedName name="_xlnm.Print_Area" localSheetId="2">'CCU '!$A$1:$F$98</definedName>
    <definedName name="_xlnm.Print_Area" localSheetId="3">COTAÇÃO!$A$1:$E$36</definedName>
    <definedName name="_xlnm.Print_Area" localSheetId="1">CRONOGRAMA!$A$1:$I$71</definedName>
    <definedName name="_xlnm.Print_Area" localSheetId="4">'MEMORIAL DE CALCULO'!$A$1:$H$1224</definedName>
    <definedName name="_xlnm.Print_Area" localSheetId="0">'PLANILHA ORÇAMENTARIA'!$A$1:$I$339</definedName>
    <definedName name="bosta">{#N/A,#N/A,FALSE,"Cronograma";#N/A,#N/A,FALSE,"Cronogr. 2"}</definedName>
    <definedName name="CA´L">{#N/A,#N/A,FALSE,"Cronograma";#N/A,#N/A,FALSE,"Cronogr. 2"}</definedName>
    <definedName name="concorrentes">{#N/A,#N/A,FALSE,"Cronograma";#N/A,#N/A,FALSE,"Cronogr. 2"}</definedName>
    <definedName name="Popular">{#N/A,#N/A,FALSE,"Cronograma";#N/A,#N/A,FALSE,"Cronogr. 2"}</definedName>
    <definedName name="rio">{#N/A,#N/A,FALSE,"Cronograma";#N/A,#N/A,FALSE,"Cronogr. 2"}</definedName>
    <definedName name="ss">{#N/A,#N/A,FALSE,"Cronograma";#N/A,#N/A,FALSE,"Cronogr. 2"}</definedName>
    <definedName name="_xlnm.Print_Titles" localSheetId="2">'CCU '!$A:$F,'CCU '!$1:$7</definedName>
    <definedName name="_xlnm.Print_Titles" localSheetId="3">COTAÇÃO!$6:$7</definedName>
    <definedName name="_xlnm.Print_Titles" localSheetId="1">CRONOGRAMA!$A:$I,CRONOGRAMA!$1:$13</definedName>
    <definedName name="_xlnm.Print_Titles" localSheetId="4">'MEMORIAL DE CALCULO'!$A:$H,'MEMORIAL DE CALCULO'!$1:$12</definedName>
    <definedName name="_xlnm.Print_Titles" localSheetId="0">'PLANILHA ORÇAMENTARIA'!$A:$I,'PLANILHA ORÇAMENTARIA'!$1:$12</definedName>
    <definedName name="wrn.Cronograma.">{#N/A,#N/A,FALSE,"Cronograma";#N/A,#N/A,FALSE,"Cronogr. 2"}</definedName>
    <definedName name="wrn.GERAL.">{#N/A,#N/A,FALSE,"ET-CAPA";#N/A,#N/A,FALSE,"ET-PAG1";#N/A,#N/A,FALSE,"ET-PAG2";#N/A,#N/A,FALSE,"ET-PAG3";#N/A,#N/A,FALSE,"ET-PAG4";#N/A,#N/A,FALSE,"ET-PAG5"}</definedName>
    <definedName name="wrn.PENDENCIAS.">{#N/A,#N/A,FALSE,"GERAL";#N/A,#N/A,FALSE,"012-96";#N/A,#N/A,FALSE,"018-96";#N/A,#N/A,FALSE,"027-96";#N/A,#N/A,FALSE,"059-96";#N/A,#N/A,FALSE,"076-96";#N/A,#N/A,FALSE,"019-97";#N/A,#N/A,FALSE,"021-97";#N/A,#N/A,FALSE,"022-97";#N/A,#N/A,FALSE,"028-97"}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3" i="2" l="1"/>
  <c r="D1199" i="5" l="1"/>
  <c r="D1198" i="5"/>
  <c r="C1197" i="5"/>
  <c r="A1197" i="5"/>
  <c r="D942" i="5"/>
  <c r="D938" i="5"/>
  <c r="D934" i="5"/>
  <c r="D933" i="5"/>
  <c r="C932" i="5"/>
  <c r="A932" i="5"/>
  <c r="D930" i="5"/>
  <c r="D929" i="5"/>
  <c r="C928" i="5"/>
  <c r="A928" i="5"/>
  <c r="D926" i="5"/>
  <c r="D922" i="5"/>
  <c r="D917" i="5"/>
  <c r="D912" i="5"/>
  <c r="D908" i="5"/>
  <c r="D903" i="5"/>
  <c r="D899" i="5"/>
  <c r="D894" i="5"/>
  <c r="D890" i="5"/>
  <c r="D886" i="5"/>
  <c r="D881" i="5"/>
  <c r="D876" i="5"/>
  <c r="D871" i="5"/>
  <c r="D867" i="5"/>
  <c r="D863" i="5"/>
  <c r="D859" i="5"/>
  <c r="D855" i="5"/>
  <c r="D851" i="5"/>
  <c r="D847" i="5"/>
  <c r="D843" i="5"/>
  <c r="D838" i="5"/>
  <c r="D833" i="5"/>
  <c r="D829" i="5"/>
  <c r="D825" i="5"/>
  <c r="C840" i="5"/>
  <c r="D396" i="5"/>
  <c r="D395" i="5"/>
  <c r="C394" i="5"/>
  <c r="A394" i="5"/>
  <c r="A398" i="5"/>
  <c r="C398" i="5"/>
  <c r="D362" i="5"/>
  <c r="D302" i="5"/>
  <c r="D231" i="5"/>
  <c r="D227" i="5"/>
  <c r="D223" i="5"/>
  <c r="D219" i="5"/>
  <c r="D214" i="5"/>
  <c r="D210" i="5"/>
  <c r="D206" i="5"/>
  <c r="D202" i="5"/>
  <c r="D144" i="5"/>
  <c r="D140" i="5"/>
  <c r="D136" i="5"/>
  <c r="D132" i="5"/>
  <c r="D128" i="5"/>
  <c r="D124" i="5"/>
  <c r="D119" i="5"/>
  <c r="D115" i="5"/>
  <c r="D111" i="5"/>
  <c r="D107" i="5"/>
  <c r="D669" i="5" l="1"/>
  <c r="C667" i="5"/>
  <c r="A667" i="5"/>
  <c r="D668" i="5"/>
  <c r="I175" i="1"/>
  <c r="E55" i="3"/>
  <c r="F13" i="3"/>
  <c r="I324" i="1"/>
  <c r="I325" i="1" s="1"/>
  <c r="I311" i="1"/>
  <c r="I313" i="1"/>
  <c r="I315" i="1"/>
  <c r="I318" i="1"/>
  <c r="I319" i="1"/>
  <c r="I316" i="1"/>
  <c r="I314" i="1"/>
  <c r="I312" i="1"/>
  <c r="I310" i="1"/>
  <c r="I299" i="1"/>
  <c r="I302" i="1"/>
  <c r="I304" i="1"/>
  <c r="I303" i="1"/>
  <c r="I301" i="1"/>
  <c r="I300" i="1"/>
  <c r="I296" i="1"/>
  <c r="I297" i="1" s="1"/>
  <c r="I295" i="1" s="1"/>
  <c r="I289" i="1"/>
  <c r="I287" i="1"/>
  <c r="I284" i="1"/>
  <c r="I282" i="1"/>
  <c r="I278" i="1"/>
  <c r="I276" i="1"/>
  <c r="I274" i="1"/>
  <c r="I271" i="1"/>
  <c r="I291" i="1"/>
  <c r="I292" i="1"/>
  <c r="I293" i="1"/>
  <c r="I290" i="1"/>
  <c r="I288" i="1"/>
  <c r="I286" i="1"/>
  <c r="I283" i="1"/>
  <c r="I280" i="1"/>
  <c r="I277" i="1"/>
  <c r="I275" i="1"/>
  <c r="I272" i="1"/>
  <c r="I270" i="1"/>
  <c r="I254" i="1"/>
  <c r="I252" i="1"/>
  <c r="I250" i="1"/>
  <c r="I248" i="1"/>
  <c r="I255" i="1"/>
  <c r="I253" i="1"/>
  <c r="I251" i="1"/>
  <c r="I249" i="1"/>
  <c r="I247" i="1"/>
  <c r="I229" i="1"/>
  <c r="I227" i="1"/>
  <c r="I226" i="1"/>
  <c r="I222" i="1"/>
  <c r="I220" i="1"/>
  <c r="I218" i="1"/>
  <c r="I230" i="1"/>
  <c r="I232" i="1"/>
  <c r="I234" i="1"/>
  <c r="I236" i="1"/>
  <c r="I238" i="1"/>
  <c r="I240" i="1"/>
  <c r="I242" i="1"/>
  <c r="I244" i="1"/>
  <c r="I243" i="1"/>
  <c r="I241" i="1"/>
  <c r="I239" i="1"/>
  <c r="I237" i="1"/>
  <c r="I235" i="1"/>
  <c r="I233" i="1"/>
  <c r="I231" i="1"/>
  <c r="I223" i="1"/>
  <c r="I221" i="1"/>
  <c r="I225" i="1"/>
  <c r="I224" i="1"/>
  <c r="I219" i="1"/>
  <c r="I217" i="1"/>
  <c r="I192" i="1"/>
  <c r="I194" i="1"/>
  <c r="I196" i="1"/>
  <c r="I199" i="1"/>
  <c r="I201" i="1"/>
  <c r="I203" i="1"/>
  <c r="I205" i="1"/>
  <c r="I207" i="1"/>
  <c r="I209" i="1"/>
  <c r="I211" i="1"/>
  <c r="I213" i="1"/>
  <c r="I214" i="1"/>
  <c r="I212" i="1"/>
  <c r="I210" i="1"/>
  <c r="I208" i="1"/>
  <c r="I206" i="1"/>
  <c r="I204" i="1"/>
  <c r="I202" i="1"/>
  <c r="I200" i="1"/>
  <c r="I197" i="1"/>
  <c r="I195" i="1"/>
  <c r="I193" i="1"/>
  <c r="I191" i="1"/>
  <c r="I188" i="1"/>
  <c r="I186" i="1"/>
  <c r="I184" i="1"/>
  <c r="I182" i="1"/>
  <c r="I180" i="1"/>
  <c r="I187" i="1"/>
  <c r="I185" i="1"/>
  <c r="I183" i="1"/>
  <c r="I181" i="1"/>
  <c r="I176" i="1"/>
  <c r="I172" i="1"/>
  <c r="I170" i="1"/>
  <c r="I177" i="1"/>
  <c r="I173" i="1"/>
  <c r="I171" i="1"/>
  <c r="I169" i="1"/>
  <c r="I165" i="1"/>
  <c r="I164" i="1"/>
  <c r="I161" i="1"/>
  <c r="I159" i="1"/>
  <c r="I156" i="1"/>
  <c r="I155" i="1"/>
  <c r="I163" i="1"/>
  <c r="I162" i="1"/>
  <c r="I158" i="1"/>
  <c r="I157" i="1"/>
  <c r="I145" i="1"/>
  <c r="I149" i="1"/>
  <c r="I151" i="1"/>
  <c r="I150" i="1"/>
  <c r="I148" i="1"/>
  <c r="I146" i="1"/>
  <c r="I136" i="1"/>
  <c r="I138" i="1"/>
  <c r="I140" i="1"/>
  <c r="I141" i="1"/>
  <c r="I139" i="1"/>
  <c r="I137" i="1"/>
  <c r="I135" i="1"/>
  <c r="I130" i="1"/>
  <c r="I132" i="1"/>
  <c r="I133" i="1"/>
  <c r="I131" i="1"/>
  <c r="I129" i="1"/>
  <c r="I105" i="1"/>
  <c r="I106" i="1"/>
  <c r="I88" i="1"/>
  <c r="I93" i="1"/>
  <c r="I96" i="1"/>
  <c r="I101" i="1"/>
  <c r="I102" i="1"/>
  <c r="I100" i="1"/>
  <c r="I95" i="1"/>
  <c r="I92" i="1"/>
  <c r="I85" i="1"/>
  <c r="I84" i="1"/>
  <c r="I79" i="1"/>
  <c r="I80" i="1"/>
  <c r="I62" i="1"/>
  <c r="I75" i="1"/>
  <c r="I74" i="1"/>
  <c r="I73" i="1"/>
  <c r="I72" i="1"/>
  <c r="I71" i="1"/>
  <c r="I70" i="1"/>
  <c r="I68" i="1"/>
  <c r="I67" i="1"/>
  <c r="I66" i="1"/>
  <c r="I65" i="1"/>
  <c r="I63" i="1"/>
  <c r="I61" i="1"/>
  <c r="I60" i="1"/>
  <c r="I40" i="1"/>
  <c r="I42" i="1"/>
  <c r="I45" i="1"/>
  <c r="I47" i="1"/>
  <c r="I49" i="1"/>
  <c r="I52" i="1"/>
  <c r="I54" i="1"/>
  <c r="I56" i="1"/>
  <c r="I55" i="1"/>
  <c r="I53" i="1"/>
  <c r="I50" i="1"/>
  <c r="I48" i="1"/>
  <c r="I46" i="1"/>
  <c r="I43" i="1"/>
  <c r="I41" i="1"/>
  <c r="I35" i="1"/>
  <c r="I32" i="1"/>
  <c r="I30" i="1"/>
  <c r="I36" i="1"/>
  <c r="I31" i="1"/>
  <c r="I29" i="1"/>
  <c r="I24" i="1"/>
  <c r="I22" i="1"/>
  <c r="I25" i="1"/>
  <c r="I23" i="1"/>
  <c r="I21" i="1"/>
  <c r="I20" i="1"/>
  <c r="I19" i="1"/>
  <c r="I18" i="1"/>
  <c r="I17" i="1"/>
  <c r="I16" i="1"/>
  <c r="I15" i="1"/>
  <c r="D1052" i="5"/>
  <c r="C1050" i="5"/>
  <c r="A1050" i="5"/>
  <c r="D1051" i="5"/>
  <c r="I166" i="1" l="1"/>
  <c r="I26" i="1"/>
  <c r="I14" i="1" s="1"/>
  <c r="C15" i="2" s="1"/>
  <c r="I57" i="1"/>
  <c r="I189" i="1"/>
  <c r="I179" i="1" s="1"/>
  <c r="I76" i="1"/>
  <c r="I81" i="1"/>
  <c r="I77" i="1" s="1"/>
  <c r="I142" i="1"/>
  <c r="I127" i="1" s="1"/>
  <c r="I178" i="1"/>
  <c r="I167" i="1" s="1"/>
  <c r="I256" i="1"/>
  <c r="F14" i="3"/>
  <c r="F15" i="3" s="1"/>
  <c r="I86" i="1" s="1"/>
  <c r="F34" i="1"/>
  <c r="I34" i="1" s="1"/>
  <c r="I37" i="1" s="1"/>
  <c r="I27" i="1" s="1"/>
  <c r="C17" i="2" s="1"/>
  <c r="F73" i="3" l="1"/>
  <c r="F72" i="3"/>
  <c r="E69" i="3"/>
  <c r="F69" i="3" s="1"/>
  <c r="F70" i="3" s="1"/>
  <c r="B69" i="3"/>
  <c r="F74" i="3" l="1"/>
  <c r="F75" i="3" s="1"/>
  <c r="I317" i="1" s="1"/>
  <c r="D22" i="4"/>
  <c r="D598" i="5" l="1"/>
  <c r="F114" i="1"/>
  <c r="I111" i="1"/>
  <c r="D37" i="5" l="1"/>
  <c r="D41" i="5"/>
  <c r="D45" i="5"/>
  <c r="D33" i="5"/>
  <c r="D57" i="5"/>
  <c r="D715" i="5"/>
  <c r="D711" i="5"/>
  <c r="D707" i="5"/>
  <c r="D703" i="5"/>
  <c r="D698" i="5"/>
  <c r="D694" i="5"/>
  <c r="D690" i="5"/>
  <c r="D686" i="5"/>
  <c r="D682" i="5"/>
  <c r="D677" i="5"/>
  <c r="D673" i="5"/>
  <c r="D664" i="5"/>
  <c r="D659" i="5"/>
  <c r="D655" i="5"/>
  <c r="D651" i="5"/>
  <c r="D647" i="5"/>
  <c r="D641" i="5"/>
  <c r="D637" i="5"/>
  <c r="D633" i="5"/>
  <c r="D632" i="5"/>
  <c r="D629" i="5"/>
  <c r="D625" i="5"/>
  <c r="D620" i="5"/>
  <c r="D616" i="5"/>
  <c r="D612" i="5"/>
  <c r="D608" i="5"/>
  <c r="D604" i="5"/>
  <c r="D672" i="5"/>
  <c r="C671" i="5"/>
  <c r="A671" i="5"/>
  <c r="D658" i="5"/>
  <c r="C657" i="5"/>
  <c r="A657" i="5"/>
  <c r="H9" i="5" l="1"/>
  <c r="D389" i="5"/>
  <c r="D385" i="5"/>
  <c r="D388" i="5"/>
  <c r="D384" i="5"/>
  <c r="C387" i="5"/>
  <c r="C383" i="5"/>
  <c r="A387" i="5"/>
  <c r="A383" i="5"/>
  <c r="D381" i="5"/>
  <c r="D377" i="5"/>
  <c r="D373" i="5"/>
  <c r="D368" i="5"/>
  <c r="D1145" i="5"/>
  <c r="D1141" i="5"/>
  <c r="D1137" i="5"/>
  <c r="D1133" i="5"/>
  <c r="D1129" i="5"/>
  <c r="D1125" i="5"/>
  <c r="D1121" i="5"/>
  <c r="D1110" i="5"/>
  <c r="D1106" i="5"/>
  <c r="D1102" i="5"/>
  <c r="D1098" i="5"/>
  <c r="D1094" i="5"/>
  <c r="D1090" i="5"/>
  <c r="D1086" i="5"/>
  <c r="D1082" i="5"/>
  <c r="D1077" i="5"/>
  <c r="D1073" i="5"/>
  <c r="D1069" i="5"/>
  <c r="D1065" i="5"/>
  <c r="D1061" i="5"/>
  <c r="D1056" i="5"/>
  <c r="D1048" i="5"/>
  <c r="D1044" i="5"/>
  <c r="D1040" i="5"/>
  <c r="D1035" i="5"/>
  <c r="D1031" i="5"/>
  <c r="D1027" i="5"/>
  <c r="D1023" i="5"/>
  <c r="D1019" i="5"/>
  <c r="D1015" i="5"/>
  <c r="D1011" i="5"/>
  <c r="D1006" i="5"/>
  <c r="D1002" i="5"/>
  <c r="D998" i="5"/>
  <c r="D994" i="5"/>
  <c r="D990" i="5"/>
  <c r="D985" i="5"/>
  <c r="D986" i="5"/>
  <c r="D980" i="5"/>
  <c r="D976" i="5"/>
  <c r="D972" i="5"/>
  <c r="D967" i="5"/>
  <c r="D963" i="5"/>
  <c r="D959" i="5"/>
  <c r="D955" i="5"/>
  <c r="D951" i="5"/>
  <c r="D947" i="5"/>
  <c r="I110" i="1"/>
  <c r="I109" i="1"/>
  <c r="A783" i="5" l="1"/>
  <c r="C783" i="5"/>
  <c r="A767" i="5" l="1"/>
  <c r="C767" i="5"/>
  <c r="C584" i="5"/>
  <c r="D585" i="5"/>
  <c r="C588" i="5"/>
  <c r="D589" i="5"/>
  <c r="C493" i="5"/>
  <c r="A493" i="5"/>
  <c r="A489" i="5"/>
  <c r="C489" i="5"/>
  <c r="C505" i="5"/>
  <c r="D1209" i="5" l="1"/>
  <c r="C1208" i="5"/>
  <c r="A1208" i="5"/>
  <c r="C1207" i="5"/>
  <c r="A1207" i="5"/>
  <c r="C1202" i="5"/>
  <c r="A1202" i="5"/>
  <c r="C1201" i="5"/>
  <c r="A1201" i="5"/>
  <c r="D1194" i="5"/>
  <c r="C1193" i="5"/>
  <c r="A1193" i="5"/>
  <c r="D1190" i="5"/>
  <c r="C1189" i="5"/>
  <c r="A1189" i="5"/>
  <c r="D1186" i="5"/>
  <c r="C1185" i="5"/>
  <c r="A1185" i="5"/>
  <c r="D1179" i="5"/>
  <c r="C1178" i="5"/>
  <c r="A1178" i="5"/>
  <c r="D1175" i="5"/>
  <c r="C1174" i="5"/>
  <c r="A1174" i="5"/>
  <c r="D1171" i="5"/>
  <c r="C1170" i="5"/>
  <c r="A1170" i="5"/>
  <c r="D1163" i="5"/>
  <c r="C1162" i="5"/>
  <c r="A1162" i="5"/>
  <c r="D1150" i="5"/>
  <c r="C1149" i="5"/>
  <c r="A1149" i="5"/>
  <c r="C1148" i="5"/>
  <c r="A1148" i="5"/>
  <c r="C1147" i="5"/>
  <c r="A1147" i="5"/>
  <c r="D1144" i="5"/>
  <c r="C1143" i="5"/>
  <c r="A1143" i="5"/>
  <c r="D1140" i="5"/>
  <c r="C1139" i="5"/>
  <c r="A1139" i="5"/>
  <c r="D1136" i="5"/>
  <c r="C1135" i="5"/>
  <c r="A1135" i="5"/>
  <c r="D1132" i="5"/>
  <c r="C1131" i="5"/>
  <c r="A1131" i="5"/>
  <c r="D1128" i="5"/>
  <c r="C1127" i="5"/>
  <c r="A1127" i="5"/>
  <c r="D1124" i="5"/>
  <c r="C1123" i="5"/>
  <c r="A1123" i="5"/>
  <c r="D1120" i="5"/>
  <c r="C1119" i="5"/>
  <c r="A1119" i="5"/>
  <c r="C1118" i="5"/>
  <c r="A1118" i="5"/>
  <c r="D1115" i="5"/>
  <c r="C1113" i="5"/>
  <c r="A1113" i="5"/>
  <c r="C1112" i="5"/>
  <c r="A1112" i="5"/>
  <c r="D1109" i="5"/>
  <c r="C1108" i="5"/>
  <c r="A1108" i="5"/>
  <c r="D1105" i="5"/>
  <c r="C1104" i="5"/>
  <c r="A1104" i="5"/>
  <c r="D1101" i="5"/>
  <c r="C1100" i="5"/>
  <c r="A1100" i="5"/>
  <c r="D1097" i="5"/>
  <c r="C1096" i="5"/>
  <c r="A1096" i="5"/>
  <c r="D1093" i="5"/>
  <c r="C1092" i="5"/>
  <c r="A1092" i="5"/>
  <c r="D1089" i="5"/>
  <c r="C1088" i="5"/>
  <c r="A1088" i="5"/>
  <c r="D1085" i="5"/>
  <c r="D1081" i="5"/>
  <c r="C1084" i="5"/>
  <c r="A1084" i="5"/>
  <c r="C1080" i="5"/>
  <c r="A1080" i="5"/>
  <c r="C1079" i="5"/>
  <c r="A1079" i="5"/>
  <c r="D1076" i="5"/>
  <c r="C1075" i="5"/>
  <c r="A1075" i="5"/>
  <c r="D1072" i="5"/>
  <c r="C1071" i="5"/>
  <c r="A1071" i="5"/>
  <c r="D1068" i="5"/>
  <c r="C1067" i="5"/>
  <c r="A1067" i="5"/>
  <c r="D1064" i="5"/>
  <c r="C1063" i="5"/>
  <c r="A1063" i="5"/>
  <c r="D1060" i="5"/>
  <c r="C1059" i="5"/>
  <c r="A1059" i="5"/>
  <c r="C1058" i="5"/>
  <c r="A1058" i="5"/>
  <c r="D1055" i="5"/>
  <c r="C1054" i="5"/>
  <c r="A1054" i="5"/>
  <c r="D1047" i="5"/>
  <c r="C1046" i="5"/>
  <c r="A1046" i="5"/>
  <c r="D1043" i="5"/>
  <c r="C1042" i="5"/>
  <c r="A1042" i="5"/>
  <c r="D1039" i="5"/>
  <c r="C1038" i="5"/>
  <c r="A1038" i="5"/>
  <c r="C1037" i="5"/>
  <c r="A1037" i="5"/>
  <c r="D1034" i="5"/>
  <c r="C1033" i="5"/>
  <c r="A1033" i="5"/>
  <c r="D1030" i="5"/>
  <c r="C1029" i="5"/>
  <c r="A1029" i="5"/>
  <c r="D1026" i="5"/>
  <c r="C1025" i="5"/>
  <c r="A1025" i="5"/>
  <c r="D1022" i="5"/>
  <c r="C1021" i="5"/>
  <c r="A1021" i="5"/>
  <c r="D1018" i="5"/>
  <c r="C1017" i="5"/>
  <c r="A1017" i="5"/>
  <c r="D1014" i="5"/>
  <c r="C1013" i="5"/>
  <c r="A1013" i="5"/>
  <c r="D1010" i="5"/>
  <c r="C1009" i="5"/>
  <c r="A1009" i="5"/>
  <c r="C1008" i="5"/>
  <c r="A1008" i="5"/>
  <c r="D1005" i="5"/>
  <c r="C1004" i="5"/>
  <c r="A1004" i="5"/>
  <c r="D1001" i="5"/>
  <c r="C1000" i="5"/>
  <c r="A1000" i="5"/>
  <c r="D997" i="5"/>
  <c r="C996" i="5"/>
  <c r="A996" i="5"/>
  <c r="D993" i="5"/>
  <c r="C992" i="5"/>
  <c r="A992" i="5"/>
  <c r="D989" i="5"/>
  <c r="C988" i="5"/>
  <c r="A988" i="5"/>
  <c r="C984" i="5"/>
  <c r="A984" i="5"/>
  <c r="C983" i="5"/>
  <c r="A983" i="5"/>
  <c r="C982" i="5"/>
  <c r="A982" i="5"/>
  <c r="D979" i="5"/>
  <c r="C978" i="5"/>
  <c r="A978" i="5"/>
  <c r="D975" i="5"/>
  <c r="C974" i="5"/>
  <c r="A974" i="5"/>
  <c r="D971" i="5"/>
  <c r="C969" i="5"/>
  <c r="A969" i="5"/>
  <c r="D966" i="5"/>
  <c r="C965" i="5"/>
  <c r="A965" i="5"/>
  <c r="D962" i="5"/>
  <c r="C961" i="5"/>
  <c r="A961" i="5"/>
  <c r="D958" i="5"/>
  <c r="C957" i="5"/>
  <c r="A957" i="5"/>
  <c r="D954" i="5"/>
  <c r="C953" i="5"/>
  <c r="A953" i="5"/>
  <c r="D950" i="5"/>
  <c r="C949" i="5"/>
  <c r="A949" i="5"/>
  <c r="D946" i="5"/>
  <c r="C945" i="5"/>
  <c r="A945" i="5"/>
  <c r="C944" i="5"/>
  <c r="A944" i="5"/>
  <c r="D941" i="5"/>
  <c r="C940" i="5"/>
  <c r="A940" i="5"/>
  <c r="D937" i="5"/>
  <c r="C936" i="5"/>
  <c r="A936" i="5"/>
  <c r="D925" i="5"/>
  <c r="C924" i="5"/>
  <c r="A924" i="5"/>
  <c r="D921" i="5"/>
  <c r="C919" i="5"/>
  <c r="A919" i="5"/>
  <c r="D916" i="5"/>
  <c r="C914" i="5"/>
  <c r="A914" i="5"/>
  <c r="D911" i="5"/>
  <c r="C910" i="5"/>
  <c r="A910" i="5"/>
  <c r="D907" i="5"/>
  <c r="C905" i="5"/>
  <c r="A905" i="5"/>
  <c r="D902" i="5"/>
  <c r="C901" i="5"/>
  <c r="A901" i="5"/>
  <c r="D898" i="5"/>
  <c r="C896" i="5"/>
  <c r="A896" i="5"/>
  <c r="D893" i="5"/>
  <c r="C892" i="5"/>
  <c r="A892" i="5"/>
  <c r="D889" i="5"/>
  <c r="C888" i="5"/>
  <c r="A888" i="5"/>
  <c r="D885" i="5"/>
  <c r="C883" i="5"/>
  <c r="A883" i="5"/>
  <c r="D880" i="5"/>
  <c r="C878" i="5"/>
  <c r="C873" i="5"/>
  <c r="D875" i="5"/>
  <c r="A878" i="5"/>
  <c r="A873" i="5"/>
  <c r="D870" i="5"/>
  <c r="C869" i="5"/>
  <c r="A869" i="5"/>
  <c r="D866" i="5"/>
  <c r="C865" i="5"/>
  <c r="A865" i="5"/>
  <c r="D862" i="5"/>
  <c r="C861" i="5"/>
  <c r="A861" i="5"/>
  <c r="D858" i="5"/>
  <c r="C857" i="5"/>
  <c r="A857" i="5"/>
  <c r="D854" i="5"/>
  <c r="C853" i="5"/>
  <c r="A853" i="5"/>
  <c r="D850" i="5"/>
  <c r="C849" i="5"/>
  <c r="A849" i="5"/>
  <c r="D846" i="5"/>
  <c r="C845" i="5"/>
  <c r="A845" i="5"/>
  <c r="D842" i="5"/>
  <c r="A840" i="5"/>
  <c r="D837" i="5"/>
  <c r="C835" i="5"/>
  <c r="A835" i="5"/>
  <c r="D832" i="5"/>
  <c r="C831" i="5"/>
  <c r="A831" i="5"/>
  <c r="D828" i="5"/>
  <c r="C827" i="5"/>
  <c r="A827" i="5"/>
  <c r="D824" i="5"/>
  <c r="C823" i="5"/>
  <c r="A823" i="5"/>
  <c r="C822" i="5"/>
  <c r="A822" i="5"/>
  <c r="D819" i="5"/>
  <c r="C818" i="5"/>
  <c r="A818" i="5"/>
  <c r="D815" i="5"/>
  <c r="C814" i="5"/>
  <c r="A814" i="5"/>
  <c r="D811" i="5"/>
  <c r="C810" i="5"/>
  <c r="A810" i="5"/>
  <c r="D807" i="5"/>
  <c r="C806" i="5"/>
  <c r="A806" i="5"/>
  <c r="D803" i="5"/>
  <c r="C802" i="5"/>
  <c r="A802" i="5"/>
  <c r="D799" i="5"/>
  <c r="C797" i="5"/>
  <c r="A797" i="5"/>
  <c r="D794" i="5"/>
  <c r="C792" i="5"/>
  <c r="A792" i="5"/>
  <c r="D789" i="5"/>
  <c r="C787" i="5"/>
  <c r="A787" i="5"/>
  <c r="D784" i="5"/>
  <c r="D780" i="5"/>
  <c r="C779" i="5"/>
  <c r="A779" i="5"/>
  <c r="D776" i="5"/>
  <c r="C775" i="5"/>
  <c r="A775" i="5"/>
  <c r="D772" i="5"/>
  <c r="C771" i="5"/>
  <c r="A771" i="5"/>
  <c r="D768" i="5"/>
  <c r="D764" i="5"/>
  <c r="C762" i="5"/>
  <c r="A762" i="5"/>
  <c r="D759" i="5"/>
  <c r="C758" i="5"/>
  <c r="A758" i="5"/>
  <c r="D755" i="5"/>
  <c r="C754" i="5"/>
  <c r="A754" i="5"/>
  <c r="D751" i="5"/>
  <c r="C750" i="5"/>
  <c r="A750" i="5"/>
  <c r="D747" i="5"/>
  <c r="C745" i="5"/>
  <c r="A745" i="5"/>
  <c r="D742" i="5"/>
  <c r="C740" i="5"/>
  <c r="A740" i="5"/>
  <c r="D737" i="5"/>
  <c r="C736" i="5"/>
  <c r="A736" i="5"/>
  <c r="D733" i="5"/>
  <c r="C732" i="5"/>
  <c r="A732" i="5"/>
  <c r="D729" i="5"/>
  <c r="C728" i="5"/>
  <c r="A728" i="5"/>
  <c r="D725" i="5"/>
  <c r="C723" i="5"/>
  <c r="A723" i="5"/>
  <c r="D720" i="5"/>
  <c r="C718" i="5"/>
  <c r="A718" i="5"/>
  <c r="C717" i="5"/>
  <c r="A717" i="5"/>
  <c r="D714" i="5"/>
  <c r="C713" i="5"/>
  <c r="A713" i="5"/>
  <c r="D710" i="5"/>
  <c r="C709" i="5"/>
  <c r="A709" i="5"/>
  <c r="D706" i="5"/>
  <c r="C705" i="5"/>
  <c r="A705" i="5"/>
  <c r="D702" i="5"/>
  <c r="C700" i="5"/>
  <c r="A700" i="5"/>
  <c r="D697" i="5"/>
  <c r="C696" i="5"/>
  <c r="A696" i="5"/>
  <c r="D693" i="5"/>
  <c r="C692" i="5"/>
  <c r="A692" i="5"/>
  <c r="D689" i="5"/>
  <c r="C688" i="5"/>
  <c r="A688" i="5"/>
  <c r="D685" i="5"/>
  <c r="C684" i="5"/>
  <c r="A684" i="5"/>
  <c r="D681" i="5"/>
  <c r="C680" i="5"/>
  <c r="A680" i="5"/>
  <c r="C679" i="5"/>
  <c r="A679" i="5"/>
  <c r="D676" i="5"/>
  <c r="C675" i="5"/>
  <c r="A675" i="5"/>
  <c r="C666" i="5"/>
  <c r="A666" i="5"/>
  <c r="D663" i="5"/>
  <c r="C661" i="5"/>
  <c r="A661" i="5"/>
  <c r="D654" i="5"/>
  <c r="C653" i="5"/>
  <c r="A653" i="5"/>
  <c r="D650" i="5"/>
  <c r="C649" i="5"/>
  <c r="A649" i="5"/>
  <c r="D646" i="5"/>
  <c r="C645" i="5"/>
  <c r="A645" i="5"/>
  <c r="C644" i="5"/>
  <c r="A644" i="5"/>
  <c r="C643" i="5"/>
  <c r="A643" i="5"/>
  <c r="D640" i="5"/>
  <c r="C639" i="5"/>
  <c r="D636" i="5"/>
  <c r="C635" i="5"/>
  <c r="C631" i="5"/>
  <c r="D628" i="5"/>
  <c r="C627" i="5"/>
  <c r="D624" i="5"/>
  <c r="C623" i="5"/>
  <c r="A639" i="5"/>
  <c r="A635" i="5"/>
  <c r="A631" i="5"/>
  <c r="A627" i="5"/>
  <c r="A623" i="5"/>
  <c r="C622" i="5"/>
  <c r="A622" i="5"/>
  <c r="D619" i="5"/>
  <c r="C618" i="5"/>
  <c r="A618" i="5"/>
  <c r="D615" i="5"/>
  <c r="C614" i="5"/>
  <c r="A614" i="5"/>
  <c r="D611" i="5"/>
  <c r="C610" i="5"/>
  <c r="A610" i="5"/>
  <c r="D607" i="5"/>
  <c r="C606" i="5"/>
  <c r="A606" i="5"/>
  <c r="D603" i="5"/>
  <c r="C602" i="5"/>
  <c r="A602" i="5"/>
  <c r="C601" i="5"/>
  <c r="A601" i="5"/>
  <c r="C600" i="5"/>
  <c r="A600" i="5"/>
  <c r="D597" i="5"/>
  <c r="C596" i="5"/>
  <c r="A596" i="5"/>
  <c r="D593" i="5"/>
  <c r="C592" i="5"/>
  <c r="A592" i="5"/>
  <c r="A588" i="5"/>
  <c r="A584" i="5"/>
  <c r="D571" i="5"/>
  <c r="C570" i="5"/>
  <c r="A570" i="5"/>
  <c r="D567" i="5"/>
  <c r="C565" i="5"/>
  <c r="A565" i="5"/>
  <c r="D557" i="5"/>
  <c r="C556" i="5"/>
  <c r="A556" i="5"/>
  <c r="D541" i="5"/>
  <c r="C540" i="5"/>
  <c r="A540" i="5"/>
  <c r="C539" i="5"/>
  <c r="A539" i="5"/>
  <c r="D536" i="5"/>
  <c r="C535" i="5"/>
  <c r="A535" i="5"/>
  <c r="D532" i="5"/>
  <c r="C530" i="5"/>
  <c r="A530" i="5"/>
  <c r="D527" i="5"/>
  <c r="C525" i="5"/>
  <c r="A525" i="5"/>
  <c r="D522" i="5"/>
  <c r="C520" i="5"/>
  <c r="A520" i="5"/>
  <c r="D517" i="5"/>
  <c r="C515" i="5"/>
  <c r="A515" i="5"/>
  <c r="D512" i="5"/>
  <c r="C510" i="5"/>
  <c r="A510" i="5"/>
  <c r="D507" i="5"/>
  <c r="A505" i="5"/>
  <c r="C504" i="5"/>
  <c r="A504" i="5"/>
  <c r="D498" i="5"/>
  <c r="C497" i="5"/>
  <c r="A497" i="5"/>
  <c r="D494" i="5"/>
  <c r="D490" i="5"/>
  <c r="D486" i="5"/>
  <c r="C485" i="5"/>
  <c r="A485" i="5"/>
  <c r="D482" i="5"/>
  <c r="C480" i="5"/>
  <c r="A480" i="5"/>
  <c r="C479" i="5"/>
  <c r="A479" i="5"/>
  <c r="C478" i="5"/>
  <c r="A478" i="5"/>
  <c r="D475" i="5"/>
  <c r="C474" i="5"/>
  <c r="A474" i="5"/>
  <c r="D463" i="5"/>
  <c r="C462" i="5"/>
  <c r="A462" i="5"/>
  <c r="D456" i="5"/>
  <c r="C455" i="5"/>
  <c r="A455" i="5"/>
  <c r="D450" i="5"/>
  <c r="C449" i="5"/>
  <c r="A449" i="5"/>
  <c r="D440" i="5"/>
  <c r="C438" i="5"/>
  <c r="A438" i="5"/>
  <c r="D431" i="5"/>
  <c r="C429" i="5"/>
  <c r="A429" i="5"/>
  <c r="D416" i="5"/>
  <c r="C415" i="5"/>
  <c r="A415" i="5"/>
  <c r="D412" i="5"/>
  <c r="C411" i="5"/>
  <c r="A411" i="5"/>
  <c r="D406" i="5"/>
  <c r="C404" i="5"/>
  <c r="A404" i="5"/>
  <c r="C403" i="5"/>
  <c r="A403" i="5"/>
  <c r="D400" i="5"/>
  <c r="C399" i="5"/>
  <c r="A399" i="5"/>
  <c r="D380" i="5"/>
  <c r="C379" i="5"/>
  <c r="A379" i="5"/>
  <c r="D376" i="5"/>
  <c r="C375" i="5"/>
  <c r="A375" i="5"/>
  <c r="D372" i="5"/>
  <c r="C370" i="5"/>
  <c r="A370" i="5"/>
  <c r="D367" i="5"/>
  <c r="C365" i="5"/>
  <c r="A365" i="5"/>
  <c r="C364" i="5"/>
  <c r="A364" i="5"/>
  <c r="D361" i="5"/>
  <c r="C360" i="5"/>
  <c r="A360" i="5"/>
  <c r="D357" i="5"/>
  <c r="C355" i="5"/>
  <c r="A355" i="5"/>
  <c r="D348" i="5"/>
  <c r="C347" i="5"/>
  <c r="A347" i="5"/>
  <c r="D344" i="5"/>
  <c r="C343" i="5"/>
  <c r="A343" i="5"/>
  <c r="D340" i="5"/>
  <c r="C339" i="5"/>
  <c r="A339" i="5"/>
  <c r="C338" i="5"/>
  <c r="A338" i="5"/>
  <c r="D332" i="5"/>
  <c r="C331" i="5"/>
  <c r="A331" i="5"/>
  <c r="D328" i="5"/>
  <c r="C327" i="5"/>
  <c r="A327" i="5"/>
  <c r="C326" i="5"/>
  <c r="A326" i="5"/>
  <c r="D322" i="5"/>
  <c r="C321" i="5"/>
  <c r="A321" i="5"/>
  <c r="D312" i="5"/>
  <c r="C310" i="5"/>
  <c r="A310" i="5"/>
  <c r="C309" i="5"/>
  <c r="A309" i="5"/>
  <c r="D306" i="5"/>
  <c r="C305" i="5"/>
  <c r="A305" i="5"/>
  <c r="C304" i="5"/>
  <c r="A304" i="5"/>
  <c r="D301" i="5"/>
  <c r="C299" i="5"/>
  <c r="A299" i="5"/>
  <c r="C298" i="5"/>
  <c r="A298" i="5"/>
  <c r="D295" i="5"/>
  <c r="D290" i="5"/>
  <c r="D286" i="5"/>
  <c r="C293" i="5"/>
  <c r="C289" i="5"/>
  <c r="C284" i="5"/>
  <c r="A293" i="5"/>
  <c r="A289" i="5"/>
  <c r="A284" i="5"/>
  <c r="C283" i="5"/>
  <c r="C282" i="5"/>
  <c r="A283" i="5"/>
  <c r="A282" i="5"/>
  <c r="D275" i="5"/>
  <c r="D261" i="5"/>
  <c r="C274" i="5"/>
  <c r="A274" i="5"/>
  <c r="C260" i="5"/>
  <c r="A260" i="5"/>
  <c r="A259" i="5"/>
  <c r="C259" i="5"/>
  <c r="C258" i="5"/>
  <c r="A258" i="5"/>
  <c r="D255" i="5"/>
  <c r="C254" i="5"/>
  <c r="A254" i="5"/>
  <c r="D251" i="5"/>
  <c r="C250" i="5"/>
  <c r="A250" i="5"/>
  <c r="D247" i="5"/>
  <c r="C246" i="5"/>
  <c r="A246" i="5"/>
  <c r="D243" i="5"/>
  <c r="C242" i="5"/>
  <c r="A242" i="5"/>
  <c r="D239" i="5"/>
  <c r="C238" i="5"/>
  <c r="A238" i="5"/>
  <c r="D235" i="5"/>
  <c r="C234" i="5"/>
  <c r="A234" i="5"/>
  <c r="C233" i="5"/>
  <c r="A233" i="5"/>
  <c r="D230" i="5"/>
  <c r="C229" i="5"/>
  <c r="A229" i="5"/>
  <c r="D226" i="5"/>
  <c r="C225" i="5"/>
  <c r="A225" i="5"/>
  <c r="D222" i="5"/>
  <c r="C221" i="5"/>
  <c r="A221" i="5"/>
  <c r="D218" i="5"/>
  <c r="C217" i="5"/>
  <c r="A217" i="5"/>
  <c r="D213" i="5"/>
  <c r="C212" i="5"/>
  <c r="A212" i="5"/>
  <c r="D209" i="5"/>
  <c r="C208" i="5"/>
  <c r="A208" i="5"/>
  <c r="D205" i="5"/>
  <c r="C204" i="5"/>
  <c r="A204" i="5"/>
  <c r="D201" i="5"/>
  <c r="C200" i="5"/>
  <c r="A200" i="5"/>
  <c r="C216" i="5"/>
  <c r="A216" i="5"/>
  <c r="C199" i="5"/>
  <c r="A199" i="5"/>
  <c r="C198" i="5"/>
  <c r="A198" i="5"/>
  <c r="D189" i="5"/>
  <c r="D179" i="5"/>
  <c r="D167" i="5"/>
  <c r="D156" i="5"/>
  <c r="D148" i="5"/>
  <c r="C188" i="5"/>
  <c r="C177" i="5"/>
  <c r="C165" i="5"/>
  <c r="C154" i="5"/>
  <c r="C147" i="5"/>
  <c r="A188" i="5"/>
  <c r="A177" i="5"/>
  <c r="A165" i="5"/>
  <c r="A154" i="5"/>
  <c r="A147" i="5"/>
  <c r="C146" i="5"/>
  <c r="A146" i="5"/>
  <c r="C142" i="5"/>
  <c r="A142" i="5"/>
  <c r="C138" i="5"/>
  <c r="A138" i="5"/>
  <c r="C134" i="5"/>
  <c r="A134" i="5"/>
  <c r="C130" i="5"/>
  <c r="A130" i="5"/>
  <c r="C126" i="5"/>
  <c r="A126" i="5"/>
  <c r="C122" i="5"/>
  <c r="A122" i="5"/>
  <c r="C121" i="5"/>
  <c r="A121" i="5"/>
  <c r="C117" i="5"/>
  <c r="A117" i="5"/>
  <c r="C113" i="5"/>
  <c r="A113" i="5"/>
  <c r="C109" i="5"/>
  <c r="A109" i="5"/>
  <c r="C105" i="5"/>
  <c r="A105" i="5"/>
  <c r="C104" i="5"/>
  <c r="A104" i="5"/>
  <c r="C103" i="5"/>
  <c r="A103" i="5"/>
  <c r="C98" i="5"/>
  <c r="A98" i="5"/>
  <c r="C93" i="5"/>
  <c r="C88" i="5"/>
  <c r="C66" i="5"/>
  <c r="A93" i="5"/>
  <c r="A88" i="5"/>
  <c r="C87" i="5"/>
  <c r="A87" i="5"/>
  <c r="C80" i="5"/>
  <c r="C73" i="5"/>
  <c r="C61" i="5"/>
  <c r="A80" i="5"/>
  <c r="A73" i="5"/>
  <c r="A66" i="5"/>
  <c r="A61" i="5"/>
  <c r="C60" i="5"/>
  <c r="A60" i="5"/>
  <c r="C59" i="5"/>
  <c r="A59" i="5"/>
  <c r="C55" i="5"/>
  <c r="A55" i="5"/>
  <c r="C51" i="5"/>
  <c r="A51" i="5"/>
  <c r="C47" i="5"/>
  <c r="A47" i="5"/>
  <c r="C43" i="5"/>
  <c r="A43" i="5"/>
  <c r="C39" i="5"/>
  <c r="A39" i="5"/>
  <c r="C35" i="5"/>
  <c r="A35" i="5"/>
  <c r="C31" i="5"/>
  <c r="A31" i="5"/>
  <c r="A27" i="5"/>
  <c r="A23" i="5"/>
  <c r="A19" i="5"/>
  <c r="A14" i="5"/>
  <c r="C27" i="5"/>
  <c r="C23" i="5"/>
  <c r="C19" i="5"/>
  <c r="C14" i="5"/>
  <c r="C13" i="5"/>
  <c r="I8" i="2"/>
  <c r="F309" i="1" l="1"/>
  <c r="I309" i="1" s="1"/>
  <c r="F147" i="1"/>
  <c r="I147" i="1" s="1"/>
  <c r="F144" i="1"/>
  <c r="I144" i="1" s="1"/>
  <c r="F123" i="1"/>
  <c r="F121" i="1"/>
  <c r="I152" i="1" l="1"/>
  <c r="A7" i="4"/>
  <c r="F30" i="3"/>
  <c r="F31" i="3" s="1"/>
  <c r="F27" i="3"/>
  <c r="F26" i="3"/>
  <c r="F25" i="3"/>
  <c r="F24" i="3"/>
  <c r="F28" i="3" l="1"/>
  <c r="F32" i="3" s="1"/>
  <c r="I90" i="1" s="1"/>
  <c r="F44" i="3" l="1"/>
  <c r="F43" i="3"/>
  <c r="F42" i="3"/>
  <c r="F41" i="3"/>
  <c r="D17" i="4"/>
  <c r="E84" i="3" s="1"/>
  <c r="F84" i="3" s="1"/>
  <c r="F86" i="3" s="1"/>
  <c r="D12" i="4"/>
  <c r="F59" i="3"/>
  <c r="F55" i="3"/>
  <c r="F56" i="3" s="1"/>
  <c r="F60" i="3" s="1"/>
  <c r="I125" i="1"/>
  <c r="I305" i="1"/>
  <c r="I306" i="1" s="1"/>
  <c r="I298" i="1" s="1"/>
  <c r="I281" i="1"/>
  <c r="I269" i="1"/>
  <c r="I268" i="1"/>
  <c r="I267" i="1"/>
  <c r="I266" i="1"/>
  <c r="I264" i="1"/>
  <c r="I263" i="1"/>
  <c r="I262" i="1"/>
  <c r="I261" i="1"/>
  <c r="I260" i="1"/>
  <c r="I259" i="1"/>
  <c r="I228" i="1"/>
  <c r="I245" i="1" s="1"/>
  <c r="I216" i="1" s="1"/>
  <c r="I119" i="1"/>
  <c r="I118" i="1"/>
  <c r="I117" i="1"/>
  <c r="I114" i="1"/>
  <c r="I115" i="1" s="1"/>
  <c r="I108" i="1"/>
  <c r="I107" i="1"/>
  <c r="F45" i="3" l="1"/>
  <c r="F46" i="3" s="1"/>
  <c r="I294" i="1"/>
  <c r="I257" i="1" s="1"/>
  <c r="C49" i="2" s="1"/>
  <c r="I112" i="1"/>
  <c r="I58" i="1"/>
  <c r="I321" i="1"/>
  <c r="I322" i="1" s="1"/>
  <c r="C53" i="2"/>
  <c r="I113" i="1"/>
  <c r="I153" i="1"/>
  <c r="C37" i="2" s="1"/>
  <c r="I246" i="1"/>
  <c r="C47" i="2" s="1"/>
  <c r="C35" i="2"/>
  <c r="C23" i="2"/>
  <c r="C41" i="2"/>
  <c r="I323" i="1"/>
  <c r="C51" i="2"/>
  <c r="C29" i="2" l="1"/>
  <c r="C21" i="2"/>
  <c r="I99" i="1"/>
  <c r="I98" i="1"/>
  <c r="I143" i="1"/>
  <c r="C57" i="2"/>
  <c r="C33" i="2"/>
  <c r="I198" i="1"/>
  <c r="I215" i="1" s="1"/>
  <c r="I103" i="1" l="1"/>
  <c r="I82" i="1" s="1"/>
  <c r="I104" i="1"/>
  <c r="C27" i="2" s="1"/>
  <c r="I307" i="1"/>
  <c r="C55" i="2" l="1"/>
  <c r="C25" i="2"/>
  <c r="I38" i="1"/>
  <c r="C39" i="2"/>
  <c r="I123" i="1"/>
  <c r="I121" i="1"/>
  <c r="I124" i="1"/>
  <c r="I122" i="1"/>
  <c r="I120" i="1"/>
  <c r="I126" i="1" l="1"/>
  <c r="I116" i="1" s="1"/>
  <c r="C31" i="2" s="1"/>
  <c r="C19" i="2"/>
  <c r="C45" i="2"/>
  <c r="I190" i="1"/>
  <c r="I327" i="1" l="1"/>
  <c r="I8" i="1" s="1"/>
  <c r="E60" i="2"/>
  <c r="E61" i="2" s="1"/>
  <c r="C43" i="2"/>
  <c r="G60" i="2"/>
  <c r="F60" i="2"/>
  <c r="F61" i="2" l="1"/>
  <c r="G61" i="2" s="1"/>
  <c r="C60" i="2"/>
  <c r="D25" i="2" s="1"/>
  <c r="H60" i="2"/>
  <c r="I60" i="2" l="1"/>
  <c r="D21" i="2"/>
  <c r="D19" i="2"/>
  <c r="H61" i="2"/>
  <c r="D55" i="2"/>
  <c r="D47" i="2"/>
  <c r="D35" i="2"/>
  <c r="D49" i="2"/>
  <c r="D31" i="2"/>
  <c r="D23" i="2"/>
  <c r="D39" i="2"/>
  <c r="D57" i="2"/>
  <c r="D41" i="2"/>
  <c r="D33" i="2"/>
  <c r="D43" i="2"/>
  <c r="D37" i="2"/>
  <c r="D45" i="2"/>
  <c r="D53" i="2"/>
  <c r="D15" i="2"/>
  <c r="D27" i="2"/>
  <c r="D29" i="2"/>
  <c r="D17" i="2"/>
  <c r="D51" i="2"/>
  <c r="I61" i="2" l="1"/>
  <c r="D60" i="2"/>
</calcChain>
</file>

<file path=xl/sharedStrings.xml><?xml version="1.0" encoding="utf-8"?>
<sst xmlns="http://schemas.openxmlformats.org/spreadsheetml/2006/main" count="2352" uniqueCount="1102">
  <si>
    <t>PLANILHA ORÇAMENTÁRIA</t>
  </si>
  <si>
    <t>BDI:</t>
  </si>
  <si>
    <t>UN</t>
  </si>
  <si>
    <t>ITEM</t>
  </si>
  <si>
    <t>CÓDIGO</t>
  </si>
  <si>
    <t>FONTE</t>
  </si>
  <si>
    <t>DESCRIÇÃO DOS SERVIÇOS</t>
  </si>
  <si>
    <t>UNID.</t>
  </si>
  <si>
    <t>QUANT.</t>
  </si>
  <si>
    <t>PR. UNIT.(R$) SEM BDI</t>
  </si>
  <si>
    <t>PR. UNIT.(R$) COM BDI</t>
  </si>
  <si>
    <t>VALOR (R$)</t>
  </si>
  <si>
    <t xml:space="preserve">SERVIÇOS PRELIMINARES </t>
  </si>
  <si>
    <t>1.1</t>
  </si>
  <si>
    <t>IIO-PLA-005</t>
  </si>
  <si>
    <t>SETOP</t>
  </si>
  <si>
    <t>un</t>
  </si>
  <si>
    <t>1.2</t>
  </si>
  <si>
    <t>C2851</t>
  </si>
  <si>
    <t>SEINFRA</t>
  </si>
  <si>
    <t>1.3</t>
  </si>
  <si>
    <t>SINAPI</t>
  </si>
  <si>
    <t>1.4</t>
  </si>
  <si>
    <t>C2849</t>
  </si>
  <si>
    <t>1.5</t>
  </si>
  <si>
    <t>1.6</t>
  </si>
  <si>
    <t>1.7</t>
  </si>
  <si>
    <t>1.8</t>
  </si>
  <si>
    <t>1.9</t>
  </si>
  <si>
    <t>LOC-OBR-005</t>
  </si>
  <si>
    <t>m²</t>
  </si>
  <si>
    <t>1.10</t>
  </si>
  <si>
    <t>1.11</t>
  </si>
  <si>
    <t>MOVIMENTO DE TERRAS PARA FUNDAÇÕES</t>
  </si>
  <si>
    <t>2.1</t>
  </si>
  <si>
    <t>EDIFICAÇÃO</t>
  </si>
  <si>
    <t>2.1.1</t>
  </si>
  <si>
    <t>2.1.2</t>
  </si>
  <si>
    <t>2.1.3</t>
  </si>
  <si>
    <t>2.1.4</t>
  </si>
  <si>
    <t>TRA-MAO-005</t>
  </si>
  <si>
    <t>2.2</t>
  </si>
  <si>
    <t>MURO DE DIVISA E MURETAS - INCLUSO IMPLANTAÇÃO</t>
  </si>
  <si>
    <t>2.2.1</t>
  </si>
  <si>
    <t>TER-ESC-035</t>
  </si>
  <si>
    <t>2.2.2</t>
  </si>
  <si>
    <t>TER-REA-005</t>
  </si>
  <si>
    <t>2.2.3</t>
  </si>
  <si>
    <t>CCU</t>
  </si>
  <si>
    <t>FUNDAÇÕES</t>
  </si>
  <si>
    <t>3.1</t>
  </si>
  <si>
    <t>CONCRETO ARMADO PARA FUNDAÇÕES - RADIER</t>
  </si>
  <si>
    <t>3.1.1</t>
  </si>
  <si>
    <t>PIS-LON-005</t>
  </si>
  <si>
    <t>3.1.2</t>
  </si>
  <si>
    <t>FUN-FOR-005</t>
  </si>
  <si>
    <t>3.1.3</t>
  </si>
  <si>
    <t>ARM-AÇO-005</t>
  </si>
  <si>
    <t>3.1.4</t>
  </si>
  <si>
    <t>ED-9054</t>
  </si>
  <si>
    <t>3.2</t>
  </si>
  <si>
    <t>FUNDAÇÃO DO CASTELO D'ÁGUA</t>
  </si>
  <si>
    <t>3.2.1</t>
  </si>
  <si>
    <t>3.2.2</t>
  </si>
  <si>
    <t>3.2.3</t>
  </si>
  <si>
    <t>3.2.4</t>
  </si>
  <si>
    <t>3.2.5</t>
  </si>
  <si>
    <t>3.2.6</t>
  </si>
  <si>
    <t>3.3</t>
  </si>
  <si>
    <t>MURO DE DIVISA  E MURETA - SAPATAS, BLOCOS, ESTACAS, BALDRAME E PILARETES - INCLUSO IMPLANTAÇÃO</t>
  </si>
  <si>
    <t>3.3.1</t>
  </si>
  <si>
    <t>3.3.2</t>
  </si>
  <si>
    <t>3.3.3</t>
  </si>
  <si>
    <t>RO-41387</t>
  </si>
  <si>
    <t>3.3.4</t>
  </si>
  <si>
    <t>3.3.5</t>
  </si>
  <si>
    <t>RO-41632</t>
  </si>
  <si>
    <t xml:space="preserve">SUPERESTRUTURA </t>
  </si>
  <si>
    <t>4.1</t>
  </si>
  <si>
    <t>CONCRETO ARMADO - PILARES</t>
  </si>
  <si>
    <t>4.1.1</t>
  </si>
  <si>
    <t>4.1.2</t>
  </si>
  <si>
    <t>4.1.3</t>
  </si>
  <si>
    <t>ARM-AÇO-015</t>
  </si>
  <si>
    <t>4.1.4</t>
  </si>
  <si>
    <t>ED-9053</t>
  </si>
  <si>
    <t>4.2</t>
  </si>
  <si>
    <t>CONCRETO ARMADO - VIGAS</t>
  </si>
  <si>
    <t>4.2.1</t>
  </si>
  <si>
    <t>4.2.2</t>
  </si>
  <si>
    <t>4.2.3</t>
  </si>
  <si>
    <t>4.2.4</t>
  </si>
  <si>
    <t>4.3</t>
  </si>
  <si>
    <t>CONCRETO ARMADO PARA VERGAS</t>
  </si>
  <si>
    <t>4.3.1</t>
  </si>
  <si>
    <t>4.3.2</t>
  </si>
  <si>
    <t>4.3.3</t>
  </si>
  <si>
    <t>4.3.4</t>
  </si>
  <si>
    <t>4.3.5</t>
  </si>
  <si>
    <t>4.3.6</t>
  </si>
  <si>
    <t>5.1</t>
  </si>
  <si>
    <t>ALVENARIA DE VEDAÇÃO</t>
  </si>
  <si>
    <t>5.1.1</t>
  </si>
  <si>
    <t>5.1.2</t>
  </si>
  <si>
    <t xml:space="preserve">ESQUADRIAS </t>
  </si>
  <si>
    <t>6.1</t>
  </si>
  <si>
    <t>PORTAS DE MADEIRA</t>
  </si>
  <si>
    <t>6.1.1</t>
  </si>
  <si>
    <t>ESQ-POR-055</t>
  </si>
  <si>
    <t>6.1.2</t>
  </si>
  <si>
    <t>ORSE</t>
  </si>
  <si>
    <t>6.2</t>
  </si>
  <si>
    <t>PORTAS EM ALUMÍNIO</t>
  </si>
  <si>
    <t>6.3</t>
  </si>
  <si>
    <t>PORTAS DE VIDRO - PV</t>
  </si>
  <si>
    <t>6.4.1</t>
  </si>
  <si>
    <t>6.4</t>
  </si>
  <si>
    <t xml:space="preserve">JANELAS DE VIDRO TEMPERADO - JA </t>
  </si>
  <si>
    <t>6.5.1</t>
  </si>
  <si>
    <t>SER-JAN-030</t>
  </si>
  <si>
    <t>6.5</t>
  </si>
  <si>
    <t>VIDROS</t>
  </si>
  <si>
    <t>6.6.2</t>
  </si>
  <si>
    <t>6.6</t>
  </si>
  <si>
    <t>ESQUADRIAS METÁLICAS</t>
  </si>
  <si>
    <t xml:space="preserve">SISTEMAS DE COBERTURA </t>
  </si>
  <si>
    <t>7.1</t>
  </si>
  <si>
    <t>EST-MET-010</t>
  </si>
  <si>
    <t>7.2</t>
  </si>
  <si>
    <t>COB-TEL-050</t>
  </si>
  <si>
    <t>7.3</t>
  </si>
  <si>
    <t>COB-CUM-015</t>
  </si>
  <si>
    <t>7.4</t>
  </si>
  <si>
    <t>PLU-CAL-045</t>
  </si>
  <si>
    <t xml:space="preserve">IMPERMEABILIZAÇÃO </t>
  </si>
  <si>
    <t>8.1</t>
  </si>
  <si>
    <t>IMP-PIN-005</t>
  </si>
  <si>
    <t>REVESTIMENTOS INTERNOS E EXTERNOS</t>
  </si>
  <si>
    <t>9.1</t>
  </si>
  <si>
    <t>9.2</t>
  </si>
  <si>
    <t>REV-REB-015</t>
  </si>
  <si>
    <t>9.3</t>
  </si>
  <si>
    <t>9.5</t>
  </si>
  <si>
    <t>9.6</t>
  </si>
  <si>
    <t>9.7</t>
  </si>
  <si>
    <t>9.8</t>
  </si>
  <si>
    <t>9.9</t>
  </si>
  <si>
    <t>10.1</t>
  </si>
  <si>
    <t>PAVIMENTAÇÃO INTERNA</t>
  </si>
  <si>
    <t>10.1.2</t>
  </si>
  <si>
    <t>PIS-CER-010</t>
  </si>
  <si>
    <t>PIS-TAT-016</t>
  </si>
  <si>
    <t>SOL-GRA-005</t>
  </si>
  <si>
    <t>10.2</t>
  </si>
  <si>
    <t>PAVIMENTAÇÃO EXTERNA</t>
  </si>
  <si>
    <t>10.2.5</t>
  </si>
  <si>
    <t>10.1.3</t>
  </si>
  <si>
    <t>PIS-CON-025</t>
  </si>
  <si>
    <t>10.2.7</t>
  </si>
  <si>
    <t>PIS-LAD-035</t>
  </si>
  <si>
    <t>PIS-LAD-040</t>
  </si>
  <si>
    <t xml:space="preserve">PINTURA </t>
  </si>
  <si>
    <t>PIN-SEL-005</t>
  </si>
  <si>
    <t>PIN-EMA-011</t>
  </si>
  <si>
    <t>PIN-EMA-013</t>
  </si>
  <si>
    <t xml:space="preserve">74065/002 </t>
  </si>
  <si>
    <t>74245/001</t>
  </si>
  <si>
    <t>PIN-ESM-005</t>
  </si>
  <si>
    <t xml:space="preserve">INSTALAÇÃO HIDRÁULICA </t>
  </si>
  <si>
    <t>12.1</t>
  </si>
  <si>
    <t>TUBULAÇÕES E CONEXÕES DE PVC RÍGIDO</t>
  </si>
  <si>
    <t>12.1.1</t>
  </si>
  <si>
    <t>HID-TUB-005</t>
  </si>
  <si>
    <t>12.1.2</t>
  </si>
  <si>
    <t>HID-TUB-025</t>
  </si>
  <si>
    <t>12.1.4</t>
  </si>
  <si>
    <t xml:space="preserve"> HID-TUB-035</t>
  </si>
  <si>
    <t>HID-TUB-040</t>
  </si>
  <si>
    <t>12.2</t>
  </si>
  <si>
    <t>REGISTROS</t>
  </si>
  <si>
    <t>12.2.1</t>
  </si>
  <si>
    <t>12.2.2</t>
  </si>
  <si>
    <t>12.2.3</t>
  </si>
  <si>
    <t>12.2.4</t>
  </si>
  <si>
    <t>12.2.5</t>
  </si>
  <si>
    <t>DRENAGEM DE ÁGUAS PLUVIAIS</t>
  </si>
  <si>
    <t>13.1</t>
  </si>
  <si>
    <t>TUBULAÇÕES E CONEXÕES DE PVC</t>
  </si>
  <si>
    <t>13.1.1</t>
  </si>
  <si>
    <t>DRE-TUB-015</t>
  </si>
  <si>
    <t>M</t>
  </si>
  <si>
    <t>13.1.2</t>
  </si>
  <si>
    <t xml:space="preserve"> DRE-TUB-020</t>
  </si>
  <si>
    <t>13.1.3</t>
  </si>
  <si>
    <t>13.2</t>
  </si>
  <si>
    <t>ACESSÓRIOS</t>
  </si>
  <si>
    <t>13.2.1</t>
  </si>
  <si>
    <t xml:space="preserve">INSTALAÇÃO SANITÁRIA </t>
  </si>
  <si>
    <t>14.1</t>
  </si>
  <si>
    <t>14.2</t>
  </si>
  <si>
    <t>14.3</t>
  </si>
  <si>
    <t>14.4</t>
  </si>
  <si>
    <t>14.5</t>
  </si>
  <si>
    <t>14.6</t>
  </si>
  <si>
    <t>14.7</t>
  </si>
  <si>
    <t>14.8</t>
  </si>
  <si>
    <t>14.9</t>
  </si>
  <si>
    <t>HID-RAL-005</t>
  </si>
  <si>
    <t xml:space="preserve">LOUÇAS E METAIS </t>
  </si>
  <si>
    <t>15.1</t>
  </si>
  <si>
    <t>LOU-VAS-015</t>
  </si>
  <si>
    <t>15.2</t>
  </si>
  <si>
    <t>LOU-VAS-025</t>
  </si>
  <si>
    <t>15.3</t>
  </si>
  <si>
    <t>15.4</t>
  </si>
  <si>
    <t>ACE-ASS-005</t>
  </si>
  <si>
    <t>15.5</t>
  </si>
  <si>
    <t>MET-DUC-005</t>
  </si>
  <si>
    <t>15.6</t>
  </si>
  <si>
    <t>15.7</t>
  </si>
  <si>
    <t>LOU-LAV-010</t>
  </si>
  <si>
    <t>15.8</t>
  </si>
  <si>
    <t>LOU-LAV-015</t>
  </si>
  <si>
    <t>15.9</t>
  </si>
  <si>
    <t>Banheira Embutir em plástico tipo PVC, 77x45x20cm, Burigotto ou equivalente</t>
  </si>
  <si>
    <t>15.10</t>
  </si>
  <si>
    <t>15.12</t>
  </si>
  <si>
    <t>15.13</t>
  </si>
  <si>
    <t>15.14</t>
  </si>
  <si>
    <t>C4642</t>
  </si>
  <si>
    <t>15.15</t>
  </si>
  <si>
    <t>ACE-BAR-005</t>
  </si>
  <si>
    <t>15.16</t>
  </si>
  <si>
    <t>ACE-BAR-025</t>
  </si>
  <si>
    <t>15.17</t>
  </si>
  <si>
    <t>ACE-BAR-020</t>
  </si>
  <si>
    <t>15.18</t>
  </si>
  <si>
    <t>cj</t>
  </si>
  <si>
    <t>15.19</t>
  </si>
  <si>
    <t>15.20</t>
  </si>
  <si>
    <t>15.21</t>
  </si>
  <si>
    <t>LOU-TAN-005</t>
  </si>
  <si>
    <t>15.11</t>
  </si>
  <si>
    <t>MET-TOR-030</t>
  </si>
  <si>
    <t>MET-TOR-020</t>
  </si>
  <si>
    <t>MET-TOR-040</t>
  </si>
  <si>
    <t>15.23</t>
  </si>
  <si>
    <t>15.24</t>
  </si>
  <si>
    <t>C4825</t>
  </si>
  <si>
    <t>INSTALAÇÃO DE GÁS COMBUSTÍVEL</t>
  </si>
  <si>
    <t>16.1</t>
  </si>
  <si>
    <t>GAS-CIL-005</t>
  </si>
  <si>
    <t>16.2</t>
  </si>
  <si>
    <t xml:space="preserve"> GAS-PIG-005 </t>
  </si>
  <si>
    <t>16.3</t>
  </si>
  <si>
    <t>GAS-VAL-010</t>
  </si>
  <si>
    <t>16.4</t>
  </si>
  <si>
    <t>16.5</t>
  </si>
  <si>
    <t>16.6</t>
  </si>
  <si>
    <t>ARC-MAN-015</t>
  </si>
  <si>
    <t>MANÔMETRO DE PRESSÃO PARA AR COMPRIMIDO 15 A 600 MBAR, COM ROSCA, 1/4 NPT</t>
  </si>
  <si>
    <t>16.8</t>
  </si>
  <si>
    <t>16.9</t>
  </si>
  <si>
    <t>ALV-TIJ-030</t>
  </si>
  <si>
    <t>16.10</t>
  </si>
  <si>
    <t>REV-CHA-015</t>
  </si>
  <si>
    <t>16.11</t>
  </si>
  <si>
    <t xml:space="preserve"> PIN-OLE-005</t>
  </si>
  <si>
    <t>16.12</t>
  </si>
  <si>
    <t>16.13</t>
  </si>
  <si>
    <t>PIS-CON-020</t>
  </si>
  <si>
    <t>16.14</t>
  </si>
  <si>
    <t>SEE-EST-035</t>
  </si>
  <si>
    <t>16.15</t>
  </si>
  <si>
    <t>16.16</t>
  </si>
  <si>
    <t>16.18</t>
  </si>
  <si>
    <t>16.19</t>
  </si>
  <si>
    <t>INC-PLA-045</t>
  </si>
  <si>
    <t>16.20</t>
  </si>
  <si>
    <t>16.21</t>
  </si>
  <si>
    <t>16.22</t>
  </si>
  <si>
    <t>16.23</t>
  </si>
  <si>
    <t>16.24</t>
  </si>
  <si>
    <t>16.26</t>
  </si>
  <si>
    <t>16.27</t>
  </si>
  <si>
    <t>16.28</t>
  </si>
  <si>
    <t>SISTEMA DE PROTEÇÃO CONTRA INCÊNDIO</t>
  </si>
  <si>
    <t>17.1</t>
  </si>
  <si>
    <t>17.2</t>
  </si>
  <si>
    <t>INC-PLA-035</t>
  </si>
  <si>
    <t>17.3</t>
  </si>
  <si>
    <t xml:space="preserve"> INC-PLA-040</t>
  </si>
  <si>
    <t>17.4</t>
  </si>
  <si>
    <t>17.5</t>
  </si>
  <si>
    <t>17.6</t>
  </si>
  <si>
    <t>17.7</t>
  </si>
  <si>
    <t>17.8</t>
  </si>
  <si>
    <t>INC-PLA-015</t>
  </si>
  <si>
    <t>17.9</t>
  </si>
  <si>
    <t xml:space="preserve">INSTALAÇÕES ELÉTRICAS </t>
  </si>
  <si>
    <t>18.1</t>
  </si>
  <si>
    <t>CENTRO DE DISTRIBUIÇÃO</t>
  </si>
  <si>
    <t>18.1.1</t>
  </si>
  <si>
    <t>ELE-CXS-336</t>
  </si>
  <si>
    <t>18.1.2</t>
  </si>
  <si>
    <t>ELE-QUA-015</t>
  </si>
  <si>
    <t>18.1.3</t>
  </si>
  <si>
    <t xml:space="preserve"> ELE-QUA-020</t>
  </si>
  <si>
    <t>18.1.4</t>
  </si>
  <si>
    <t xml:space="preserve"> ELE-ATE-005</t>
  </si>
  <si>
    <t>18.1.5</t>
  </si>
  <si>
    <t xml:space="preserve"> ELE-CXS-090</t>
  </si>
  <si>
    <t>18.1.6</t>
  </si>
  <si>
    <t xml:space="preserve"> ELE-CAB-300</t>
  </si>
  <si>
    <t xml:space="preserve"> ELE-CAB-315</t>
  </si>
  <si>
    <t xml:space="preserve"> ELE-TOM-005 </t>
  </si>
  <si>
    <t xml:space="preserve"> ELE-TOM-015 </t>
  </si>
  <si>
    <t>ELE-CON-200</t>
  </si>
  <si>
    <t xml:space="preserve"> ELE-CON-190</t>
  </si>
  <si>
    <t xml:space="preserve"> ELE-INT-015</t>
  </si>
  <si>
    <t>ELE-DIS-005</t>
  </si>
  <si>
    <t xml:space="preserve"> ELE-DIS-007 </t>
  </si>
  <si>
    <t xml:space="preserve"> ELE-DIS-062</t>
  </si>
  <si>
    <t xml:space="preserve"> ELE-DIS-063 </t>
  </si>
  <si>
    <t xml:space="preserve"> ELE-DIS-066 </t>
  </si>
  <si>
    <t xml:space="preserve"> ELE-DIS-046 </t>
  </si>
  <si>
    <t xml:space="preserve"> ELE-DIS-090 </t>
  </si>
  <si>
    <t xml:space="preserve"> ELE-ELE-085</t>
  </si>
  <si>
    <t>ELE-CAB-305</t>
  </si>
  <si>
    <t>18.2</t>
  </si>
  <si>
    <t>DISJUNTORES</t>
  </si>
  <si>
    <t>UN.</t>
  </si>
  <si>
    <t>18.3</t>
  </si>
  <si>
    <t>ELETRODUTOS E ACESSÓRIOS</t>
  </si>
  <si>
    <t>18.3.2</t>
  </si>
  <si>
    <t>18.3.3</t>
  </si>
  <si>
    <t>18.4</t>
  </si>
  <si>
    <t>CABOS E FIOS (CONDUTORES)</t>
  </si>
  <si>
    <t>ILUMINAÇÃO E TOMADAS</t>
  </si>
  <si>
    <t>19.1</t>
  </si>
  <si>
    <t>SISTEMA DE EXAUSTÃO MECÂNICA</t>
  </si>
  <si>
    <t>20.1</t>
  </si>
  <si>
    <t>SISTEMA DE PROTEÇÃO CONTRA DESCARGAS ATMOSFÉRICAS (SPDA)</t>
  </si>
  <si>
    <t>18.2.1</t>
  </si>
  <si>
    <t xml:space="preserve"> SPDA-CAP-005</t>
  </si>
  <si>
    <t>18.2.2</t>
  </si>
  <si>
    <t xml:space="preserve"> SPDA-CON-025</t>
  </si>
  <si>
    <t>18.2.3</t>
  </si>
  <si>
    <t>SPDA-MAS-005</t>
  </si>
  <si>
    <t>18.2.4</t>
  </si>
  <si>
    <t xml:space="preserve"> SPDA-ABR-020</t>
  </si>
  <si>
    <t>18.2.5</t>
  </si>
  <si>
    <t>SPDA-APA-010</t>
  </si>
  <si>
    <t>18.2.6</t>
  </si>
  <si>
    <t xml:space="preserve"> SPDA-ATE-005</t>
  </si>
  <si>
    <t>18.2.7</t>
  </si>
  <si>
    <t xml:space="preserve"> SPDA-PRO-005</t>
  </si>
  <si>
    <t>SERVIÇOS COMPLEMENTARES</t>
  </si>
  <si>
    <t>22.1</t>
  </si>
  <si>
    <t>GERAIS</t>
  </si>
  <si>
    <t>PEI-GRA-005</t>
  </si>
  <si>
    <t>BAN-GRA-005</t>
  </si>
  <si>
    <t>PRA-GRA-010</t>
  </si>
  <si>
    <t>12182</t>
  </si>
  <si>
    <t>CAIXA DÁGUA -15.000L</t>
  </si>
  <si>
    <t>SERVIÇOS FINAIS</t>
  </si>
  <si>
    <t>Custo TOTAL com BDI incluso</t>
  </si>
  <si>
    <t xml:space="preserve">      1 - Este orçamento do projeto executivo está  em conformidade com o disposto na Resolução do CONFEA nº 361 de 10 de dezembro de 1991, alínea f. </t>
  </si>
  <si>
    <t xml:space="preserve">      2 - Após a elaboração da nova planilha orçamentária, baseada no projeto executivo, a ART correspondente deverá ser emitida.</t>
  </si>
  <si>
    <t>MESES</t>
  </si>
  <si>
    <t>% ITEM</t>
  </si>
  <si>
    <t xml:space="preserve">FUNDAÇÕES </t>
  </si>
  <si>
    <t>SISTEMA DE PROTEÇÃO CONTRA DESC. ATMOSFÉRICAS (SPDA)</t>
  </si>
  <si>
    <t>VALORES TOTAIS</t>
  </si>
  <si>
    <t>VALORES ACUMULATIVOS POR PERIODO</t>
  </si>
  <si>
    <t>Código</t>
  </si>
  <si>
    <t>Descrição</t>
  </si>
  <si>
    <t>Unidade</t>
  </si>
  <si>
    <t>Coeficiente</t>
  </si>
  <si>
    <t>Preço</t>
  </si>
  <si>
    <t>Total</t>
  </si>
  <si>
    <t>Materiais</t>
  </si>
  <si>
    <t>Total de Materiais</t>
  </si>
  <si>
    <t>Mão de Obra</t>
  </si>
  <si>
    <t>h</t>
  </si>
  <si>
    <t>Total de Mão de Obra</t>
  </si>
  <si>
    <t>Total Geral</t>
  </si>
  <si>
    <t>COMP. 02</t>
  </si>
  <si>
    <t xml:space="preserve">Fonte de Coeficientes: SINAPI Composições </t>
  </si>
  <si>
    <t>Jogo de ferragens cromadas p/ porta de vidro temperado, composta: dobradica superior (101) e inferior (103),trinco (502), fechadura(520),contra fechadura (531),com capuchinho</t>
  </si>
  <si>
    <t>Vidro temperado incolor e = 10 mm, sem colocação</t>
  </si>
  <si>
    <t>Puxador concha de embutir, em latao cromado, para porta / janela de correr, liso, sem furo para chave, com furos para fixar parafusos, *30 x 90* mm (largura x altura)</t>
  </si>
  <si>
    <t>Mola hidráulica de piso p/ vidro temperado 10mm</t>
  </si>
  <si>
    <t>Vidraceiro</t>
  </si>
  <si>
    <t>MERCADO</t>
  </si>
  <si>
    <t>I9041</t>
  </si>
  <si>
    <t xml:space="preserve"> Painel Nylofor H=1,58 M, Malha 5x20cm, Fio 5.0mm, revestidos em poliester por processo de pintura eletrostática.</t>
  </si>
  <si>
    <t>unidade</t>
  </si>
  <si>
    <t>I9047</t>
  </si>
  <si>
    <t>Poste 40x60mm, pintura eletrostática em poliester, H=2,0 m, com tampa.</t>
  </si>
  <si>
    <t>I9048</t>
  </si>
  <si>
    <t>Fixador de Poliamida para poste, nas cores determinadas em projeto.</t>
  </si>
  <si>
    <t>I9049</t>
  </si>
  <si>
    <t>Serviço - Colocação e montagem de cerca gradil Nylofor.</t>
  </si>
  <si>
    <t>M²</t>
  </si>
  <si>
    <t>Fonte de Preço : MERCADO</t>
  </si>
  <si>
    <t>Total de Equipamentos</t>
  </si>
  <si>
    <t>Reservatório 15.000L Padrão FNDE.</t>
  </si>
  <si>
    <t>Fonte de Preço : PESQUISA DE MERCADO</t>
  </si>
  <si>
    <t>Fonte de Coeficientes: PESQUISA DE MERCADO</t>
  </si>
  <si>
    <t>COTAÇÃO DE PREÇOS DE MERCADO</t>
  </si>
  <si>
    <t>COT. 01</t>
  </si>
  <si>
    <t>VALOR MÉDIO</t>
  </si>
  <si>
    <t>COT. 02</t>
  </si>
  <si>
    <t>COT. 03</t>
  </si>
  <si>
    <t>RI HAPPY BABY -  Consulta online</t>
  </si>
  <si>
    <t xml:space="preserve">OBS: </t>
  </si>
  <si>
    <t>SERVIÇOS COMPLEMENTARES - CAIXA DÁGUA -15.000L</t>
  </si>
  <si>
    <t>Reservatório 15.000L de aço carbono</t>
  </si>
  <si>
    <t>RPL RESERVATÓRIOS</t>
  </si>
  <si>
    <t>COMASA RESERVATÓRIOS</t>
  </si>
  <si>
    <t>MEDISA METALMECÂNICA</t>
  </si>
  <si>
    <t>6.2.1</t>
  </si>
  <si>
    <r>
      <t>Unidade:</t>
    </r>
    <r>
      <rPr>
        <sz val="10"/>
        <color rgb="FF000000"/>
        <rFont val="Arial"/>
        <family val="2"/>
      </rPr>
      <t xml:space="preserve"> un</t>
    </r>
  </si>
  <si>
    <r>
      <t>Unidade:</t>
    </r>
    <r>
      <rPr>
        <sz val="10"/>
        <color rgb="FF000000"/>
        <rFont val="Arial"/>
        <family val="2"/>
      </rPr>
      <t xml:space="preserve"> m²</t>
    </r>
  </si>
  <si>
    <r>
      <t>Descrição:</t>
    </r>
    <r>
      <rPr>
        <sz val="10"/>
        <color rgb="FF000000"/>
        <rFont val="Arial"/>
        <family val="2"/>
      </rPr>
      <t xml:space="preserve"> Cerca/Gradil Nylofor H=1,58 M, Malha 5x20cm, Fio 5.0mm, com fixadores de poliamida em poste de 40x60mm, chumbados em base de alvenaria com concreto, revestidos em poliester por processo de pintura eletrostática (Gradil e poste), nas cores especificadas em projeto, Fornecimento e instalação. (PO1, PO2, PO3).</t>
    </r>
  </si>
  <si>
    <r>
      <t>Descrição:</t>
    </r>
    <r>
      <rPr>
        <sz val="10"/>
        <color rgb="FF000000"/>
        <rFont val="Arial"/>
        <family val="2"/>
      </rPr>
      <t xml:space="preserve"> Banheira Embutir em plástico tipo PVC, 77x45x20cm, Burigotto ou equivalente</t>
    </r>
  </si>
  <si>
    <r>
      <t>Descrição:</t>
    </r>
    <r>
      <rPr>
        <sz val="10"/>
        <color rgb="FF000000"/>
        <rFont val="Arial"/>
        <family val="2"/>
      </rPr>
      <t xml:space="preserve"> Fornecimento e instalação de Reservatório tubular metálico de 15.000 litros, com dimenções conforme projeto, construído em chapa de aço carbono, ASTM - A 36 de alta resistência à corrosão e de qualidade estrutural de alta resistência, com preparação de superficie abrasiva por jateamento ao metal branco, soldado através de processo semiautomático (solda MIG-MAG) utilizando arames sólidos e cobreados e eletrodos de baixa liga, revestido internamente com 02(duas) demãos a base de primer epóxi, totalizando em média 40 a 50 micrômetros de espessura seca na, com  acabamento em 02 (duas) demãos a base de epóxi poliamida de alta espessura totalizando em média 250 a 280 micrômetros de espessura seca, conforme ABNT-NORMA: NBR 7831 (Sistema de revestimentos protetores com finalidade anticorrosiva). Específico para o uso e reserva de água potável, e revestimento externo de 01 (uma) demão a base de primer epóxi, totalizando em média  25 micrômetros de espessura seca, e acabamento com aplicação de 02(duas) demãos a base de epóxi poliamida de alta espessura com 80 micrômetros de espessura de filme seco, sendo uma demão na cor branca e a outra conforme projeto, tendo como acabamento aplicação 02 (duas) demãos de esmalte com resina em poliuretano na cor (definida em projeto), com 35 micrômetros e espessura de filme seco, totalizando uma espessura derevestimento com 280 micrômetros de filme seco. ABNTNORMA: NBR 7831 (Sistema de revestimentos protetores com finalidade anticorrosiva). Grade de proteção no teto com altura de 1,10m, conforme NR 8; O reservatório deve conter escada interna tipo marinheiro, escada externa tipo marinheiro com guarda corpo, conforme NR 8; Boca de visita no teto (articulada c/ porta cadeado) Ø 600 mm; Bocais p/ conexão da tubulação, conforme projeto executivo; Suporte no teto p/ instalação da haste do captor do pára-raios e Luz de sinalização de obstáculo e suportes fixos p/ tubulação hidráulica e elétrica. O Transporte do reservatório deve ser especializado, a instalação com guindaste compatível com as cargas e dimensões do reservatório para içamento do mesmo, e fixação do reservatório no local, efetuado através de técnico especializado, todos os materiais e mão de obra inclusa para instalação e fixação estão inclusos, exceto base de concreto armado que está contemplada no item de fundações.</t>
    </r>
  </si>
  <si>
    <r>
      <t>Unidade:</t>
    </r>
    <r>
      <rPr>
        <sz val="10"/>
        <color rgb="FF000000"/>
        <rFont val="Arial"/>
        <family val="2"/>
      </rPr>
      <t xml:space="preserve"> UNIDADE</t>
    </r>
  </si>
  <si>
    <t>MET-TOR-010</t>
  </si>
  <si>
    <t>COMP. 01</t>
  </si>
  <si>
    <t>FUN-FOR-010</t>
  </si>
  <si>
    <t>REV-AZU-011</t>
  </si>
  <si>
    <t>REV-CER-015</t>
  </si>
  <si>
    <t>C4294</t>
  </si>
  <si>
    <t>PIS-TAT-005</t>
  </si>
  <si>
    <t>12.1.3</t>
  </si>
  <si>
    <t>12.1.5</t>
  </si>
  <si>
    <t>HID-RAL-025</t>
  </si>
  <si>
    <t xml:space="preserve">CASAS BAHIA-  Consulta online </t>
  </si>
  <si>
    <t>C4375</t>
  </si>
  <si>
    <t>6.3.1</t>
  </si>
  <si>
    <t>6.4.2</t>
  </si>
  <si>
    <t>6.5.2</t>
  </si>
  <si>
    <t>6.6.1</t>
  </si>
  <si>
    <t>6.6.3</t>
  </si>
  <si>
    <t>6.6.4</t>
  </si>
  <si>
    <t>6.6.5</t>
  </si>
  <si>
    <t>9.4</t>
  </si>
  <si>
    <t>10.1.1</t>
  </si>
  <si>
    <t>10.1.4</t>
  </si>
  <si>
    <t>10.1.5</t>
  </si>
  <si>
    <t>10.2.1</t>
  </si>
  <si>
    <t>10.2.2</t>
  </si>
  <si>
    <t>10.2.3</t>
  </si>
  <si>
    <t>10.2.4</t>
  </si>
  <si>
    <t>10.2.6</t>
  </si>
  <si>
    <t>15.22</t>
  </si>
  <si>
    <t>18.3.1</t>
  </si>
  <si>
    <t>18.3.4</t>
  </si>
  <si>
    <t>18.4.1</t>
  </si>
  <si>
    <t>18.4.2</t>
  </si>
  <si>
    <t>18.4.3</t>
  </si>
  <si>
    <t>18.4.4</t>
  </si>
  <si>
    <t>18.4.5</t>
  </si>
  <si>
    <t>21.1</t>
  </si>
  <si>
    <t>21.2</t>
  </si>
  <si>
    <r>
      <rPr>
        <b/>
        <sz val="10"/>
        <color rgb="FF000000"/>
        <rFont val="Arial"/>
        <family val="2"/>
      </rPr>
      <t>Unidade:</t>
    </r>
    <r>
      <rPr>
        <sz val="10"/>
        <color rgb="FF000000"/>
        <rFont val="Arial"/>
        <family val="2"/>
      </rPr>
      <t xml:space="preserve"> un</t>
    </r>
  </si>
  <si>
    <r>
      <rPr>
        <b/>
        <sz val="10"/>
        <color rgb="FF000000"/>
        <rFont val="Arial"/>
        <family val="2"/>
      </rPr>
      <t>Descrição:</t>
    </r>
    <r>
      <rPr>
        <sz val="10"/>
        <color rgb="FF000000"/>
        <rFont val="Arial"/>
        <family val="2"/>
      </rPr>
      <t xml:space="preserve"> Porta de Vidro temperado - PV1 - 240x230, com ferragens, inclusive vidro 10mm, conforme projeto de esquadrias </t>
    </r>
  </si>
  <si>
    <t>20.2</t>
  </si>
  <si>
    <t>20.3</t>
  </si>
  <si>
    <t>20.4</t>
  </si>
  <si>
    <t>20.5</t>
  </si>
  <si>
    <t>20.6</t>
  </si>
  <si>
    <t>20.7</t>
  </si>
  <si>
    <t>21.1.1</t>
  </si>
  <si>
    <t>21.1.2</t>
  </si>
  <si>
    <t>21.1.3</t>
  </si>
  <si>
    <t>21.1.4</t>
  </si>
  <si>
    <t>21.1.5</t>
  </si>
  <si>
    <t>21.1.6</t>
  </si>
  <si>
    <t>21.1.7</t>
  </si>
  <si>
    <t>21.2.1</t>
  </si>
  <si>
    <t>DRE-TUB-010</t>
  </si>
  <si>
    <t>13.1.4</t>
  </si>
  <si>
    <t>REVESTIMENTOS DE PISOS INTERNOS E EXTERNOS</t>
  </si>
  <si>
    <t>11.1</t>
  </si>
  <si>
    <t>11.2</t>
  </si>
  <si>
    <t>11.3</t>
  </si>
  <si>
    <t>11.4</t>
  </si>
  <si>
    <t>11.5</t>
  </si>
  <si>
    <t>11.6</t>
  </si>
  <si>
    <t>11.7</t>
  </si>
  <si>
    <t>11.8</t>
  </si>
  <si>
    <t>OBRA: CONSTRUÇÃO UNIDADE DE ESCOLAR PARA EDUCAÇÃO INFANTIL NO BAIRRO BOM PASTOR</t>
  </si>
  <si>
    <t>ENDEREÇO: RUA ABÍLIIO JOSÉ FLITS, S/N - BOM PASTOR, MURIAÉ/MG</t>
  </si>
  <si>
    <t>BASE DE PREÇO: SETOP JAN/20, SINAPI FEV/20, SEINFRA 026.1, ORSE DEZ/19</t>
  </si>
  <si>
    <t>FORNECIMENTO E COLOCAÇÃO DE PLACA DE OBRA EM CHAPA GALVANIZADA (3,00 X 1,5 0 M) - EM CHAPA GALVANIZADA 0,26 AFIXADAS COM REBITES 540 E PARAFUSOS 3/8, EM ESTRUTURA METÁLICA VIGA U 2" ENRIJECIDA COM METALON 20 X 20, SUPORTE EM EUCALIPTO AUTOCLAVADO PINTADAS.</t>
  </si>
  <si>
    <t>INSTALAÇÃO PROVISÓRIA DE ÁGUA</t>
  </si>
  <si>
    <t>ENTRADA PROVISORIA DE ENERGIA ELETRICA AEREA TRIFASICA 40A EM POSTE MADEIRA</t>
  </si>
  <si>
    <t>INSTALAÇÕES PROVISÓRIAS DE ESGOTO</t>
  </si>
  <si>
    <t>EXECUÇÃO DE DEPÓSITO EM CANTEIRO DE OBRA EM CHAPA DE MADEIRA COMPENSADA, INCLUSO MOBILIÁRIO.</t>
  </si>
  <si>
    <t>EXECUÇÃO DE ESCRITÓRIO EM CANTEIRO DE OBRA EM CHAPA DE MADEIRA COMPENSADA, INCLUSO MOBILIÁRIO E EQUIPAMENTOS.</t>
  </si>
  <si>
    <t>EXECUÇÃO DE SANITÁRIO E VESTIÁRIO EM CANTEIRO DE OBRA EM CHAPA DE MADEIRA COMPENSADA, INCLUSO MOBILIÁRIO.</t>
  </si>
  <si>
    <t>EXECUÇÃO DE REFEITÓRIO EM CANTEIRO DE OBRA EM CHAPA DE MADEIRA COMPENSADA, INCLUSO MOBILIÁRIO E EQUIPAMENTOS.</t>
  </si>
  <si>
    <t>LOCAÇÃO CONVENCIONAL DE OBRA, UTILIZANDO GABARITO DE TÁBUAS CORRIDAS PONTALETADAS A CADA 2,00M.</t>
  </si>
  <si>
    <t>LIMPEZA DE TERRENO COM REMOÇÃO DE CAMADA VEGETAL</t>
  </si>
  <si>
    <t>TAPUME DE CHAPA DE MADEIRA COMPENSADA COM 6MM, COM ALTURA DE 2,20M</t>
  </si>
  <si>
    <t>ATERRO MANUAL PARA NIVELAMENTO DO TERRENO COM SOLO ARGILO-ARENOSO, EM CAMADAS DE 0,20 M E COMPACTAÇÃO MECANIZADA (NIVELAMENTO PARA ASSENTAMENTO DE RADIER).</t>
  </si>
  <si>
    <t>ESCAVAÇÃO MANUAL DE VALAS H &lt;= 1,50 M (PLUVIAL, ÁGUA FRIA, ESGOTO E ELÉTRICO).</t>
  </si>
  <si>
    <t>REATERRO DE VALA COM COMPACTAÇÃO MANUAL, COM MATERIAL DA OBRA</t>
  </si>
  <si>
    <t>TRANSPORTE DE MATERIAL DE QUALQUER NATUREZA CARRINHO DE MÃO DMT &lt;= 50 M</t>
  </si>
  <si>
    <t>ESCAVAÇÃO MANUAL DE VALAS H &lt;= 1,50 M</t>
  </si>
  <si>
    <t>REATERRO MANUAL DE VALAS</t>
  </si>
  <si>
    <t>APLICAÇÃO DE LONA PRETA, ESP. 150 MICRAS, INCLUSIVE FORNECIMENTO.</t>
  </si>
  <si>
    <t>FORMA E DESFORMA DE TÁBUA E SARRAFO, REAPROVEITAMENTO (3X) (FUNDAÇÃO)</t>
  </si>
  <si>
    <t>ARMAÇÃO AÇO CA-50, DIAM. 6,3 (1/4) Á 12,5MM(1/2) -FORNECIMENTO/CORTE PERDA DE 10%) / DOBRA / COLOCAÇÃO</t>
  </si>
  <si>
    <t>FORNECIMENTO DE CONCRETO ESTRUTURAL, USINADO BOMBEADO, AUTO-ADENSÁVEL, COM FCK 30 MPA, INCLUSIVE LANÇAMENTO E ACABAMENTO.</t>
  </si>
  <si>
    <t>PERFURAÇÃO DE ESTACA BROCA A TRADO MECANIZADO D = 250 MM, COM CONCRETO FCK=20 MPA (COM ARMAÇÃO) - 7 M</t>
  </si>
  <si>
    <t>CORTE E PREPARO DE CABEÇA DE ESTACAS</t>
  </si>
  <si>
    <t>LASTRO DE CONCRETO MAGRO, E = 3 CM, PREPARO MECÂNICO, INCLUSOS LANÇAMENTO E ADENSAMENTO.</t>
  </si>
  <si>
    <t>FORMA E DESFORMA DE COMPENSADO RESINADO, ESP.12MM, REAPROVEITAMENTO (3X) (FUNDAÇÃO)</t>
  </si>
  <si>
    <t>FORNECIMENTO E LANÇAMENTO DE CONCRETO ESTRUTURAL USINADO BOMBEADO FCK &gt;= 25 MPA, BRITA 1</t>
  </si>
  <si>
    <t>LASTRO DE CONCRETO MAGRO, E = 3 CM, PREPARO MECÂNICO, INCLUSOS LANÇAMENTO E ADENSAMENTO. (FUNDO SAPATAS E BLOCOS).</t>
  </si>
  <si>
    <t>FORMA E DESFORMA PARA VIGA, SAPATA E PILARETES COM CHAPA DE COMPENSADO RESINADO, ESP. 10MM, REAPROVEITAMENTO (3X), EXCLUSIVE ESCORAMENTO</t>
  </si>
  <si>
    <t>ARMAÇÃO DE AÇO TIPO CA-50 6 A 12,5 MM (EXECUÇÃO, INCLUINDO PREPARO, DOBRAGEM, COLOCAÇÃO NAS FORMAS E TRANSPORTE DE TODOS OS MATERIAIS)</t>
  </si>
  <si>
    <t>ARMAÇÃO DE PILAR OU VIGA DE UMA ESTRUTURA CONVENCIONAL DE CONCRETO ARMADO EM UM EDIFÍCIO DE MÚLTIPLOS PAVIMENTOS UTILIZANDO AÇO CA-60 DE 5,0 MM - MONTAGEM. AF_12/2015</t>
  </si>
  <si>
    <t>CONCRETO DE CIMENTO PORTLAND, FCK &gt;= 25,0 MPA (EXECUÇÃO, INCLUINDO O FORNECIMENTO E TRANSPORTE DOS AGREGADOS E LANÇAMENTO)</t>
  </si>
  <si>
    <t>FORMA E DESFORMA PARA PILAR DE MADEIRA COM TÁBUA E SARRAFO, REAPROVEITAMENTO (3X), EXCLUSIVE ESCORAMENTO.</t>
  </si>
  <si>
    <t>ARMAÇÃO DE AÇO  CA-60 DIAM. 3,4 A 6,0MM-FORNECIMENTO/CORTE PERDA DE 10%) / DOBRA / COLOCAÇÃO.</t>
  </si>
  <si>
    <t>FORNECIMENTO DE CONCRETO ESTRUTURAL, USINADO BOMBEADO, AUTO-ADENSÁVEL, COM FCK 25 MPA, INCLUSIVE LANÇAMENTO E ACABAMENTO.</t>
  </si>
  <si>
    <t>FORMA E DESFORMA PARA VIGA DE MADEIRA COM TÁBUA E SARRAFO, REAPROVEITAMENTO (3X), EXCLUSIVE ESCORAMENTO.</t>
  </si>
  <si>
    <t>VERGA PRÉ-MOLDADA EM CONCRETO ARMADO FCK = 15 MPA - 10X10CM, PARA JANELAS COM ATÉ 1,5 M DE VÃO.</t>
  </si>
  <si>
    <t>VERGA PRÉ-MOLDADA  EM CONCRETO ARMADO FCK = 15 MPA - 10X10CM, PARA JANELAS COM MAIS DE 1,5 M DE VÃO</t>
  </si>
  <si>
    <t>CONTRAVERGA PRÉ-MOLDADA  EM CONCRETO ARMADO FCK = 15 MPA - 10X10CM, PARA VÃOS DE ATÉ 1,5 M DE COMPRIMENTO</t>
  </si>
  <si>
    <t>CONTRAVERGA PRÉ-MOLDADA  EM CONCRETO ARMADO FCK = 15 MPA - 10X10CM, PARA VÃOS DE MAIS DE 1,5 M DE COMPRIMENTO</t>
  </si>
  <si>
    <t>VERGA PRÉ-MOLDADA  EM CONCRETO ARMADO FCK = 15 MPA - 10X10CM, PARA PORTAS COM ATÉ 1,5 M DE VÃO</t>
  </si>
  <si>
    <t>VERGA PRÉ-MOLDADA  EM CONCRETO ARMADO FCK = 15 MPA - 10X10CM, PARA PORTAS COM MAIS DE 1,5 M DE VÃO</t>
  </si>
  <si>
    <t>PORTA DE ABRIR,MADEIRA DE LEI PRANCHETA PARA PINTURA COMPLETA 90 X 210CM,COM FERRAGENS EM FERRO LATONADO, CONFORME PROJETOS DE ESQUADRIAS (PM-01)</t>
  </si>
  <si>
    <t>PORTA EM MADEIRA LEI (IPÊ), LISA 90 X 210CM,COM VISOR DE VIDRO 6MM (50X60CM), INCLUSIVE BATENTES E FERRAGENS (PM-02)</t>
  </si>
  <si>
    <t>PORTA EM MADEIRA DE LEI REVESTIDA EM LAMINADO MELAMÍNICO, COM MARCO EM ALUMÍNIO ANODIZADO NATURAL, TARJETA LIVRE/OCUPADO E DOBRADIÇAS - 60 X 105 CM (PM-03)</t>
  </si>
  <si>
    <t>FORNECIMENTO E ASSENTAMENTO DE JANELA DE ALUMÍNIO, LINHA SUPREMA ACABAMENTO ANODIZADO, TIPO CORRER COM CONTRAMARCO, INCLUSIVE FORNECIMENTO DE VIDRO LISO DE 6MM,  FERRAGENS E ACESSÓRIOS.</t>
  </si>
  <si>
    <t>TELA DE NYLON TIPO MOSQUITEIRO COM MOLDURA EM ALUMINIO ANODIZADO NATURAL</t>
  </si>
  <si>
    <t>ESPELHO CRISTAL, ESPESSURA 4MM, COM PARAFUSOS DE FIXACAO, SEM MOLDURA</t>
  </si>
  <si>
    <t>PORTÃO DE ABRIR COM GRADIL METÁLICO E TELA DE AÇO GALVANIZADO, INCLUSIVE PINTURA - FORNECIMENTO E INSTALAÇÃO (PO1, PO3)</t>
  </si>
  <si>
    <t>GRADIL METALICO E TELA DE AÇO GALVANIZADO , INCLUSIVE PINTURA - FORNECIMENTO E INSTALAÇÃO .</t>
  </si>
  <si>
    <t>GRADIL EM FERRO FIXADO EM VÃOS DE JANELAS, FORMADO POR BARRAS CHATAS 25X4,8 MM.</t>
  </si>
  <si>
    <t>GRADIL COM PORTÃO DE CORRER E/OU ABRIR, EM CANTONEIRA "L" DE 2 X 5/16" DOBRADA (MONTANTE), TRÊS BARRAS CHATAS 1 X 5/16" (HORIZONTAL) E BARRAS QUADRADAS 3/4" (VERTICAL) – (GRADIL COM PORTÃO NO PÁTIO)</t>
  </si>
  <si>
    <t>BRISE METÁLICO HUNTER DOUGLAS REF. 84R - SL4 COR PRATA OU SIMILAR, COM ESTRUTURA E MONTAGEM, EXCLUSIVE ANDAIMES OU PLATAFORMA</t>
  </si>
  <si>
    <t>FORNECIMENTO, FABRICAÇÃO, TRANSPORTE E MONTAGEM DE ESTRUTURA METÁLICA EM PERFIS SOLDADOS COM TRAVAMENTO, INCLUSIVE PINTURA PRIMER</t>
  </si>
  <si>
    <t>CUMEEIRA EM TELHA DE ALUMÍNIO PINTADA NA COR BRANCA.</t>
  </si>
  <si>
    <t>CALHA EM CHAPA DE AÇO GALVANIZADO NÚMERO 24, DESENVOLVIMENTO DE 50 CM INCLUSO TRANSPORTE VERTICAL.</t>
  </si>
  <si>
    <t>CHAPISCO APLICADO EM ALVENARIAS E ESTRUTURAS DE CONCRETO INTERNAS, COM COLHER DE PEDREIRO.  ARGAMASSA TRAÇO 1:3 COM PREPARO MANUAL. (INCLUSO CHAPISCO EM MURO DE DIVISA).</t>
  </si>
  <si>
    <t>REBOCO COM ARGAMASSA,TRAÇO1:2:6(CIMENTO,CAL E AREIA), ESP. 20MM, APLICAÇÃO MANUAL, PREPARO MECÂNICO.</t>
  </si>
  <si>
    <t>CERÂMICA ESMALTADA 20 X 20CM PEI IV, ASSENTADA COM ARGAMASSA PRÉ-FABRICADA, INCLUSIVE REJUNTAMENTO  - CONFORME PROJETO - BRANCA</t>
  </si>
  <si>
    <t>CERÂMICA ESMALTADA 10 X 10 CM  PEI IV OU MAIOR, ASSENTADA COM ARGAMASSA PRÉ-FABRICADA, INCLUSIVE REJUNTAMENTO - CONFORME PROJETO - AZUL.</t>
  </si>
  <si>
    <t>CERÂMICA ESMALTADA 10 X 10 CM PEI IV OU MAIOR, ASSENTADA COM ARGAMASSA PRÉ-FABRICADA, INCLUSIVE REJUNTAMENTO  - CONFORME PROJETO - VERMELHO.</t>
  </si>
  <si>
    <t>CERÂMICA ESMALTADA 10 X 10 CM PEI IV, ASSENTADA COM ARGAMASSA PRÉ-FABRICADA, INCLUSIVE REJUNTAMENTO - CONFORME PROJETO - BRANCO</t>
  </si>
  <si>
    <t>CERÂMICA ESMALTADA 10 X 10 CM PEI IV, ASSENTADA COM ARGAMASSA PRÉ-FABRICADA, INCLUSIVE REJUNTAMENTO - CONFORME PROJETO - AMARELO.</t>
  </si>
  <si>
    <t>CERÂMICA ESMALTADA 10 X 10 CM PEI IV, ASSENTADA COM ARGAMASSA PRÉ-FABRICADA, INCLUSIVE REJUNTAMENTO - CONFORME PROJETO - CINZA</t>
  </si>
  <si>
    <t>FORRO DE GESSO ACARTONADO ESTRUTURADO COM ALÇAPÃO DE VISITA - FORNECIMENTO E MONTAGEM</t>
  </si>
  <si>
    <t>CONTRAPISO E PONTE DE ADERÊNCIA EM ARGAMASSA TRAÇO 1:4 (CIMENTO E AREIA), PREPARO MECÂNICO COM BETONEIRA 400 L, APLICADO EM ÁREAS SECAS SOBRE LAJE, ADERIDO, ESPESSURA 2CM</t>
  </si>
  <si>
    <t>PISO CERÂMICO PEI-5 - 60 X 60 CM  ANTIDERRAPANTE (PREÇO MÉDIO), ASSENTADO COM ARGAMASSA PRÉ-FABRICADA, INCLUSIVE REJUNTAMENTO.</t>
  </si>
  <si>
    <t>PISO PODO TÁTIL INTERNO DE ALERTA EM BORRACHA 25X25CM ASSENTAMENTO COM COLA VINIL (FORNECIMENTO E ASSENTAMENTO)</t>
  </si>
  <si>
    <t>PISO PODO TÁTIL INTERNO DIRECIONAL EM BORRACHA 25X25CM ASSENTAMENTO COM COLA VINIL (FORNECIMENTO E ASSENTAMENTO)</t>
  </si>
  <si>
    <t>SOLEIRA DE GRANITO BRANCO DALLAS E = 2 CM.</t>
  </si>
  <si>
    <t>PISO EM CONCRETO, PREPARADO EM OBRA COM BETONEIRA, FCK13,5MPA, SEM ARMAÇÃO, ACABAMENTO RÚSTICO,ESP.8CM,INCLUSIVEFORNECIMENTO, LANÇAMENTO, ADENSAMENTO, SARRAFEAMENTO, INCLUSIVE JUNTA DE DILATAÇÃO. (CALÇADA ENTORNO DA EDIFICAÇÃO).</t>
  </si>
  <si>
    <t>EXECUÇÃO DE PASSEIO EM PISO INTERTRAVADO, COM BLOCO 16 FACES DE 22 X 11 CM, ESPESSURA 6 CM, FCK 35MPA, ASSENTADOS SOBRE COLCHÃO DE AREIA. (ESTACIONAMENTO E ÁREA INTERNA DESCOBERTA).</t>
  </si>
  <si>
    <t>PISO PODOTÁTIL DE ALERTA EXTERNO EM PRÉ-MOLDADO - 5 MPA, DE CONCRETO ESP. 3CM, ASSENTADO COM ARGAMASSA (FORNECIMENTO E ASSENTAMENTO),</t>
  </si>
  <si>
    <t>PISO PODOTÁTIL DE DIRECIONAL EXTERNO EM PRÉ-MOLDADO - 5 MPA, DE CONCRETO ESP. 3CM, ASSENTADO COM ARGAMASSA (FORNECIMENTO E ASSENTAMENTO)</t>
  </si>
  <si>
    <t>ASSENTAMENTO DE GUIA (MEIO-FIO) EM TRECHO RETO, CONFECCIONADA EM CONCRETO PRÉ-FABRICADO, DIMENSÕES 100X15X13X30 CM (COMPRIMENTO X BASE INFERIOR X BASE SUPERIOR X ALTURA), REJUNTADO COM ARGAMASSA, INCLUINDO ESCAVAÇÃO E REATERRO.</t>
  </si>
  <si>
    <t>FORNECIMENTO E ASSENTAMENTO DE TUBO PVC RÍGIDO SOLDÁVEL, ÁGUA FRIA, DN 20 MM (1/2"), INCLUSIVE CONEXÕES</t>
  </si>
  <si>
    <t>TUBO, PVC, SOLDÁVEL, DN 25MM - FORNECIMENTO E INSTALAÇÃO</t>
  </si>
  <si>
    <t>FORNECIMENTO E ASSENTAMENTO DE TUBO PVC RÍGIDO SOLDÁVEL, ÁGUA FRIA, DN 50 MM (1.1/2"), INCLUSIVE CONEXÕES</t>
  </si>
  <si>
    <t>FORNECIMENTO E ASSENTAMENTO DE TUBO PVC RÍGIDO SOLDÁVEL, ÁGUA FRIA, DN 75 MM (2.1/2"), INCLUSIVE CONEXÕES.</t>
  </si>
  <si>
    <t>FORNECIMENTO E ASSENTAMENTO DE TUBO PVC RÍGIDO SOLDÁVEL, ÁGUA FRIA, DN 85 MM (3"), INCLUSIVE CONEXÕES.</t>
  </si>
  <si>
    <t>REGISTRO DE GAVETA BRUTO, LATÃO, ROSCÁVEL, 1/2", COM ACABAMENTO E CANOPLA CROMADOS. FORNECIDO E INSTALADO</t>
  </si>
  <si>
    <t>REGISTRO DE GAVETA BRUTO, LATÃO, ROSCÁVEL, 3/4", COM ACABAMENTO E CANOPLA CROMADOS. FORNECIDO E INSTALADO</t>
  </si>
  <si>
    <t>REGISTRO DE GAVETA BRUTO, LATÃO, ROSCÁVEL, 2 1/2",  FORNECIMENTO E INSTALAÇÃO.</t>
  </si>
  <si>
    <t>REGISTRO DE GAVETA BRUTO, LATÃO, ROSCÁVEL, 3 1/2",  FORNECIMENTO E INSTALAÇÃO.</t>
  </si>
  <si>
    <t>REGISTRO DE PRESSÃO BRUTO, LATÃO, ROSCÁVEL, 3/4", COM ACABAMENTO E CANOPLA CROMADOS. FORNECIDO E INSTALADO</t>
  </si>
  <si>
    <t>FORNECIMENTO E ASSENTAMENTO DE TUBO PVC RÍGIDO, DRENAGEM/PLUVIAL, PBV - SÉRIE NORMAL, DN 75 MM DN 3", INCLUSIVE CONEXÕES.</t>
  </si>
  <si>
    <t>FORNECIMENTO E ASSENTAMENTO DE TUBO PVC RÍGIDO, DRENAGEM/PLUVIAL, PBV - SÉRIE NORMAL, DN 100 MM (4"), INCLUSIVE CONEXÕES.</t>
  </si>
  <si>
    <t>FORNECIMENTO E ASSENTAMENTO DE TUBO PVC RÍGIDO, DRENAGEM/PLUVIAL, PBV - SÉRIE NORMAL, DN 150 MM (6"), INCLUSIVE CONEXÕES</t>
  </si>
  <si>
    <t>CAIXA ENTERRADA HIDRÁULICA RETANGULAR, EM ALVENARIA COM BLOCOS DE CONC RETO, DIMENSÕES INTERNAS: 0,8X0,8X0,6 M PARA REDE DE DRENAGEM. AF_05/2018</t>
  </si>
  <si>
    <t>RALO HEMISFÉRICO (FORMATO ABACAXI) DE FERRO FUNDIDO, Ø100MM, FORNECIMENTO E INSTALAÇÃO</t>
  </si>
  <si>
    <t>TUBO PVC, SERIE NORMAL, ESGOTO PREDIAL, DN 50 MM, FORNECIDO E INSTALADO EM RAMAL DE DESCARGA OU RAMAL DE ESGOTO SANITÁRIO</t>
  </si>
  <si>
    <t>TUBO PVC, SÉRIE R, DN 75 MM, FORNECIDO E INSTALADO</t>
  </si>
  <si>
    <t>TUBO PVC, SERIE NORMAL, ESGOTO PREDIAL, DN 100 MM, FORNECIDO E INSTALADO EM RAMAL DE DESCARGA OU RAMAL DE ESGOTO SANITÁRIO</t>
  </si>
  <si>
    <t>TUBO PVC, SERIE NORMAL, ESGOTO PREDIAL, DN 150 MM, FORNECIDO E INSTALADO EM SUBCOLETOR AÉREO DE ESGOTO SANITÁRIO</t>
  </si>
  <si>
    <t>CAIXA SIFONADA, PVC, DN 150 X 185 X 75 MM, JUNTA ELÁSTICA, FORNECIDA E INSTALADA EM RAMAL DE DESCARGA OU EM RAMAL DE ESGOTO SANITÁRIO</t>
  </si>
  <si>
    <t>CAIXA DE GORDURA SIMPLES (CAPACIDADE: 36L), RETANGULAR, EM ALVENARIA COM TIJOLOS CERÂMICOS MACIÇOS, DIMENSÕES INTERNAS = 0,2X0,4 M, ALTURA INTERNA = 0,8 M.</t>
  </si>
  <si>
    <t>CAIXA DE INSPEÇÃO 80X80X80CM EM ALVENARIA - ESCAVAÇÃO E CONFECÇÃO.</t>
  </si>
  <si>
    <t>RALO SIFONADO, PVC, DN 100 X 40 MM, JUNTA SOLDÁVEL, FORNECIDO E INSTALADO EM RAMAL DE DESCARGA OU EM RAMAL DE ESGOTO SANITÁRIO</t>
  </si>
  <si>
    <t>RALO SIFONADO PVC CÔNICO ALTURA REGULÁVEL 100 X 40 MM COM GRELHA METÁLICA</t>
  </si>
  <si>
    <t>BACIA SANITÁRIA (VASO) DE LOUÇA COM CAIXA ACOPLADA, COR BRANCA, INCLUSIVE ACESSÓRIOS DE FIXAÇÃO/VEDAÇÃO, ENGATE FLEXÍVEL METÁLICO, FORNECIMENTO, INSTALAÇÃO E REJUNTAMENTO</t>
  </si>
  <si>
    <t>BACIA SANITÁRIA (VASO) DE LOUÇA CONVENCIONAL INFANTIL, COR BRANCA, INCLUSIVE ACESSÓRIOS DE FIXAÇÃO/VEDAÇÃO, VÁLVULA DE DESCARGA METÁLICA COM ACIONAMENTO DUPLO, TUBO DE LIGAÇÃO DE LATÃO COM CANOPLA, FORNECIMENTO, INSTALAÇÃO E REJUNTAMENTO</t>
  </si>
  <si>
    <t>ASSENTO PLÁSTICO PARA VASO - COR BRANCO</t>
  </si>
  <si>
    <t>DUCHA HIGIÊNICA METÁLICA, COM REGISTRO PARA CONTROLE DE FLUXO DE ÁGUA 1/2"- FORNECIMENTO E INSTALAÇÃO.</t>
  </si>
  <si>
    <t>CUBA DE EMBUTIR OVAL EM LOUÇA BRANCA, 35 X 50CM OU EQUIVALENTE - FORNECIMENTO E INSTALAÇÃO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</si>
  <si>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</si>
  <si>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</si>
  <si>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BANHEIRA EMBUTIR EM PLÁSTICO TIPO PVC, 77X45X20CM, BURIGOTTO OU EQUIVALENTE</t>
  </si>
  <si>
    <t>CHUVEIRO COMUM EM PLÁSTICO CROMADO, COM CANO, 4 TEMPERATURAS (110/220 V).- FORNECIMENTO E INSTALAÇÃO.</t>
  </si>
  <si>
    <t>PAPELEIRA DE PAREDE EM METAL CROMADO SEM TAMPA, INCLUSO FIXAÇÃO.</t>
  </si>
  <si>
    <t>TANQUE DE LOUÇA BRANCA COM COLUNA, 30L OU EQUIVALENTE, INCLUSO SIFÃO FLEXÍVEL EM PVC, VÁLVULA METÁLICA E TORNEIRA DE METAL CROMADO PADRÃO MÉDIO - FORNECIMENTO E INSTALAÇÃO.</t>
  </si>
  <si>
    <t>ASSENTO / BANCO - ARTICULÁVEL PARA BANHO DE DEFICIENTE.</t>
  </si>
  <si>
    <t>BARRA DE APOIO EM AÇO INOX PARA P.N.E .L=80CM, INCLUSIVE FIXAÇÃO</t>
  </si>
  <si>
    <t>BARRA DE APOIO VERTICAL EM AÇO INOX  PARA P.N.E.L=70CM, INCLUSIVE FIXAÇÃO</t>
  </si>
  <si>
    <t>BARRA DE APOIO P.N.E. L = 40 CM, INCLUSIVE FIXAÇÃO</t>
  </si>
  <si>
    <t>BARRA DE APOIO, PARA LAVATÓRIO,FIXA, CONSTITUIDA DE DUAS BARRAS LATERAIS EM "U", EM AÇO INOX, D=1 1/4", JACKWAL OU SIMILAR</t>
  </si>
  <si>
    <t>CUBA DE EMBUTIR DE AÇO INOXIDÁVEL MÉDIA, INCLUSO VÁLVULA TIPO AMERICANA EM METAL CROMADO E SIFÃO FLEXÍVEL EM PVC- FORNECIMENTO E INSTALAÇÃO</t>
  </si>
  <si>
    <t>CUBA EM AÇO INOXIDÁVEL DE EMBUTIR, AISI304, APLICAÇÃO PARA TANQUE (600X600X400MM), ASSENTAMENTO EM BANCADA, INCLUSIVE VÁLVULA DE ESCOAMENTO DE METAL COM ACABAMENTO CROMADO, SIFÃO DE METAL TIPO COPO COM ACABAMENTO CROMADO, FORNECIMENTO E INSTALAÇÃO</t>
  </si>
  <si>
    <t>TORNEIRA METÁLICA PARA LAVATÓRIO, FECHAMENTO AUTOMÁTICO,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</si>
  <si>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</si>
  <si>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</si>
  <si>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TORNEIRA METÁLICA PARA IRRIGAÇÃO/JARDIM, ACABAMENTO CROMADO, APLICAÇÃO DE PAREDE, INCLUSIVE FORNECIMENTO E INSTALAÇÃO</t>
  </si>
  <si>
    <t>SABONETEIRA PLÁSTICA TIPO DISPENSER PARA SABONETE LIQUIDO COM RESERVATÓRIO 800 A 1500 ML, INCLUSO FIXAÇÃO.</t>
  </si>
  <si>
    <t>TOALHEIRO PLÁSTICO TIPO DISPENSER PARA PAPEL TOALHA INTERFOLHADO - FORNECIMENTO E INSTALAÇÃO.</t>
  </si>
  <si>
    <t>CILINDRO DE AÇO COM GÁS GLP CAPACIDADE 45 KG</t>
  </si>
  <si>
    <t>PIG-TAIL DE BORRACHA P-45 / P-90 - 500MM</t>
  </si>
  <si>
    <t>VÁLVULA DE ESFERA TRIPARTIDA COM ROSCA NPT, CLASSE 300LBS - 3/4''</t>
  </si>
  <si>
    <t>JOELHO 90 GRAUS, EM FERRO GALVANIZADO, CONEXÃO ROSQUEADA, DN 20 (3/4"), INSTALADO EM RAMAIS E SUB-RAMAIS DE GÁS - FORNECIMENTO E INSTALAÇÃO. AF_12/2015</t>
  </si>
  <si>
    <t>LUVA DE REDUÇÃO, EM FERRO GALVANIZADO, 3/4" X 1/2", CONEXÃO ROSQUEADA, INSTALADO EM RAMAIS E SUB-RAMAIS DE GÁS - FORNECIMENTO E INSTALAÇÃO. AF_12/2015</t>
  </si>
  <si>
    <t>ALVENARIA DE VEDAÇÃO COM TIJOLO CERÂMICO FURADO, ESP.14CM, PARA REVESTIMENTO, INCLUSIVE ARGAMASSA PARA ASSENTAMENTO</t>
  </si>
  <si>
    <t>CHAPISCO COM ARGAMASSA, TRAÇO 1:2:3 (CIMENTO, AREIA E PEDRISCO), APLICADO COM COLHER, ESP.5MM. PREPARO MECÂNICO</t>
  </si>
  <si>
    <t>PINTURA ESMALTE EM ALVENARIA COM REBOCO, DUAS (2) DEMÃOS, EXCLUSIVE SELADOR ACRÍLICO E MASSA ACRÍLICA CORRIDA (PVA)</t>
  </si>
  <si>
    <t>REBOCO COM ARGAMASSA, TRAÇO 1:2:8 (CIMENTO, CAL E AREIRA), ESP. 20MM, APLICAÇÃO MANUAL, PREPARO MECÂNICO</t>
  </si>
  <si>
    <t>CONTRAPISO DESEMPENADO COM ARGAMASSA , TRAÇO 1:3 (CIMENTO E AREIA) ESP. 50MM</t>
  </si>
  <si>
    <t>LAJE 10CM MACIÇA DE CONCRETO 20MPA, COM ARMAÇÃO, FORMA RESINADA, ESCORAMENTO E DESFORMA.</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</si>
  <si>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</si>
  <si>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</si>
  <si>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 xml:space="preserve">NIPLE, EM FERRO GALVANIZADO, CONEXÃO ROSQUEADA, DN 32 (1 1/4"), INSTAL NIPLE, EM FERRO GALVANIZADO, CONEXÃO ROSQUEADA, DN 32 (1 1/4"),         AF_12/2015         </t>
  </si>
  <si>
    <t>PLACA FOTOLUMINESCENTE "P2" - D = 300 MM (PROIBIDO PRODUZIR CHAMA)</t>
  </si>
  <si>
    <t>PLACA DE SINALIZACAO DE SEGURANCA CONTRA INCENDIO, FOTOLUMINESCENTE, QUADRADA, *20 X 20* CM, EM PVC *2* MM ANTI-CHAMAS PROIBIDO FUMAR E GAS INFLAMAVEL (SIMBOLOS, CORES E PICTOGRAMAS CONFORME NBR 13434)</t>
  </si>
  <si>
    <t>PLACA DE INDICATIVA DE "EXTINTOR" EM PVC, DIM.: 20 X 20 CM</t>
  </si>
  <si>
    <t>TUBO DE AÇO GALVANIZADO COM COSTURA, CLASSE MÉDIA, CONEXÃO ROSQUEADA, DN 20 (3/4"), INSTALADO EM RAMAIS E SUB-RAMAIS DE GÁS - FORNECIMENTO E INSTALAÇÃO</t>
  </si>
  <si>
    <t>TUBO COBRE APARENTE, JUNTA SOLDADAS, D = 22 MM (3/4")</t>
  </si>
  <si>
    <t>UNIÃO, EM FERRO GALVANIZADO, CONEXÃO ROSQUEADA, DN 20 (3/4"), INSTALAD O EM RAMAIS E SUB-RAMAIS DE GÁS - FORNECIMENTO E INSTALAÇÃO. AF_12/2015</t>
  </si>
  <si>
    <t>LUVA, EM FERRO GALVANIZADO, CONEXÃO ROSQUEADA, DN 20 (3/4"), INSTALADO EM RAMAIS E SUB-RAMAIS DE GÁS - FORNECIMENTO E INSTALAÇÃO. AF_12/2015</t>
  </si>
  <si>
    <t>TÊ, EM FERRO GALVANIZADO, CONEXÃO ROSQUEADA, DN 20 (3/4"), INSTALADO RAMAIS E SUB-RAMAIS DE GÁS - FORNECIMENTO E INSTALAÇÃO. AF_12/2015</t>
  </si>
  <si>
    <t>REGULADOR DE BAIXA PRESSÃO, D=15MM, TIPO FISHER, CLASSE 300, 2º ESTÁGIO (INSTALAÇÃO GÁS)</t>
  </si>
  <si>
    <t>REDUÇÃO 1/2" X 1/4"</t>
  </si>
  <si>
    <t>LUMINÁRIA DE EMERGÊNCIA - FORNECIMENTO E INSTALAÇÃO. AF_11/2017</t>
  </si>
  <si>
    <t>PLACA FOTOLUMINESCENTE "S12" - 380 X 190 MM (SAÍDA)</t>
  </si>
  <si>
    <t>PLACA FOTOLUMINESCENTE "A2" - TRIÂNGULO 300 MM (RISCO INCÊNDIO)</t>
  </si>
  <si>
    <t>PLACA DE SINALIZACAO DE SEGURANCA CONTRA INCENDIO, FOTOLUMINESCENTE, QUADRADA, *20 X 20* CM, EM PVC *2* MM ANTI-CHAMAS PROIBIDO FUMAR E RISCO DE EXPLOSÃO (SIMBOLOS, CORES E PICTOGRAMAS CONFORME NBR 13434)</t>
  </si>
  <si>
    <t>PLACA FOTOLUMINESCENTE "S2" SAÍDA DE EMERGÊNCIA ESQUERDA/DIREITA 252X126MM</t>
  </si>
  <si>
    <t>PLACA FOTOLUMINESCENTE SINALIZAÇÃO DE EMERGÊNCIA "M1" 400X500MM</t>
  </si>
  <si>
    <t>CAIXA PARA MEDIÇÃO DIRETA, ATÉ 200A, PADRÃO ENERGISA.</t>
  </si>
  <si>
    <t>QUADRO DE DISTRIBUIÇÃO PARA 24 MÓDULOS COM BARRAMENTO 100 A.</t>
  </si>
  <si>
    <t>QUADRO DE DISTRIBUIÇÃO PARA 36 MÓDULOS COM BARRAMENTO 100 A.</t>
  </si>
  <si>
    <t>ATERRAMENTO COMPLETO, COM HASTES COPPERWELD 5/8" X 2,40 M.</t>
  </si>
  <si>
    <t>CAIXA DE PASSAGEM EM ALVENARIA E TAMPA DE CONCRETO, FUNDO DE BRITA, TIPO 1,30 X 40 X 40 CM, INCLUSIVE ESCAVAÇÃO, REATERRO E BOTA-FORA.</t>
  </si>
  <si>
    <t>POSTE DE CONCRETO DUPLO T H=9M CARGA NOMINAL 500KG INCLUSIVE  ESCAVACAO EXCLUSIVE TRANSPORTE - FORNECIMENTO E INSTALACAO.</t>
  </si>
  <si>
    <t>DISJUNTOR MONOPOLAR TERMOMAGNÉTICO 5KA, DE 10A</t>
  </si>
  <si>
    <t>DISJUNTOR MONOPOLAR TERMOMAGNÉTICO 5KA, DE 16A</t>
  </si>
  <si>
    <t>DISJUNTOR BIPOLAR TERMOMAGNÉTICO 5KA, DE 16A</t>
  </si>
  <si>
    <t>DISJUNTOR BIPOLAR TERMOMAGNÉTICO 5KA, DE 20A</t>
  </si>
  <si>
    <t>DISJUNTOR BIPOLAR TERMOMAGNÉTICO 5KA, DE 32A</t>
  </si>
  <si>
    <t>DISJUNTOR TRIPOLAR TERMOMAGNÉTICO 10KA, DE 100A</t>
  </si>
  <si>
    <t>DISJUNTOR TERMOMAGNÉTICO 150A PARA MEDIDOR</t>
  </si>
  <si>
    <t>ELETRODUTO FLEXÍVEL CORRUGADO, PVC, DN 25 MM (3/4"), PARA CIRCUITOS TERMINAIS, INSTALADO EM LAJE - FORNECIMENTO E INSTALAÇÃO</t>
  </si>
  <si>
    <t>ELETRODUTO FLEXÍVEL CORRUGADO, PVC, DN 32 MM (1"), PARA CIRCUITOS TERMINAIS, INSTALADO EM LAJE - FORNECIMENTO E INSTALAÇÃO</t>
  </si>
  <si>
    <t>CAIXA RETANGULAR 4" X 2" BAIXA (0,30 M DO PISO), PVC, INSTALADA EM PAREDE - FORNECIMENTO E INSTALAÇÃO. AF_12/2015</t>
  </si>
  <si>
    <t>ELETRODUTO DE AÇO GALVANIZADO MÉDIO, INCLUSIVE CONEXÕES, SUPORTES E FIXAÇÃO DN 80 (3")</t>
  </si>
  <si>
    <t>CABO DE COBRE FLEXÍVEL ISOLADO, 2,5 MM², ANTI-CHAMA 450/750 V, PARA CIRCUITOS TERMINAIS - FORNECIMENTO E INSTALAÇÃO. AF_12/2015</t>
  </si>
  <si>
    <t>CABO DE COBRE FLEXÍVEL ISOLADO, 6 MM², ANTI-CHAMA 450/750 V, PARA CIRCUITOS TERMINAIS - FORNECIMENTO E INSTALAÇÃO. AF_12/2015</t>
  </si>
  <si>
    <t>CABO DE COBRE FLEXÍVEL, CLASSE 5, ISOLAMENTO TIPO EPR/HEPR, NÃO HALOGENADO, ANTICHAMA, TERMOFIXO, UNIPOLAR, SEÇÃO 35 MM2, 90°C, 0,6/1KV</t>
  </si>
  <si>
    <t>CABO DE COBRE FLEXÍVEL, CLASSE 5, ISOLAMENTO TIPO EPR/HEPR, NÃO HALOGENADO, ANTICHAMA, TERMOFIXO, UNIPOLAR, SEÇÃO 25 MM2, 90°C, 0,6/1KV</t>
  </si>
  <si>
    <t>CABO DE COBRE FLEXÍVEL, CLASSE 5, ISOLAMENTO TIPO EPR/HEPR, NÃO HALOGENADO, ANTICHAMA, TERMOFIXO, UNIPOLAR, SEÇÃO 70 MM2, 90°C, 0,6/1KV</t>
  </si>
  <si>
    <t>TOMADA SIMPLES - 2P + T - 10A COM PLACA</t>
  </si>
  <si>
    <t>TOMADA SIMPLES - 2P + T - 20A COM PLACA</t>
  </si>
  <si>
    <t>CONJUNTO DE TAMPA COM 1 INTERRUPTOR SIMPLES + 1 TOMADA PARA CONDULETE 3/4"</t>
  </si>
  <si>
    <t>CONJUNTO TAMPA E INTERRUPTOR PARALELO PARA CONDULETE 3/4</t>
  </si>
  <si>
    <t>INTERRUPTOR UMA TECLA SIMPLES 10 A - 250 V, COM PLACA</t>
  </si>
  <si>
    <t>LUMINÁRIA DE EMBITIR LAR T8 LED COM REFLETOR COM ALERTAS, 2 X 18W DA ALADIN FE 209/232 OU SIMILAR COM LAMPADAS E RATOR BOVOLT</t>
  </si>
  <si>
    <t>LUMINÁRIA TIPO PLAFON DE SOBREBOR COM 1 LÂMPADA DE LED - FORNECIMETO E INSTALAÇÃO AF 11/2017</t>
  </si>
  <si>
    <t>COIFA EM AÇO INOX ESCOVADO AISI 304, TIPO ENCOSTADA, COM FILTROS INERCIAS, DESCARGA VERTICAL SUPERIOR COM DIAM=30CM, EXAUSTOR, DUTO, CHAPEU CHINES, FILTRO, DIMENSÕES: LARG=1400 X PROF=1200 X ALT=600MM</t>
  </si>
  <si>
    <t>CAPTOR DE LATÃO CROMADO, COBRE CROMADO OU AÇO INOXIDÁVEL, TIPO FRANKLIN.</t>
  </si>
  <si>
    <t>CONECTOR CABO-HASTE EM BRONZE NATURAL PARA DOIS CABOS DE COBRE DE 16-70 MM².</t>
  </si>
  <si>
    <t>MASTRO SIMPLES DE FERRO GALVANIZADO PARA PÁRA-RAIOS, ALTURA DE 3 M, Ø 40 MM (1 1/2") OU 50 MM (2"), COMPLETO.</t>
  </si>
  <si>
    <t>ABRAÇADEIRA GUIA PARA MASTROS SIMPLES PARA DUAS DESCIDA 1 1/2".</t>
  </si>
  <si>
    <t>APARELHO SINALIZADOR DE OBSTÁCULOS COM CÉLULA FOTOELÉTRICA, DUPLO.</t>
  </si>
  <si>
    <t>ATERRAMENTO COMPLETO PARA PÁRA-RAIOS , COM HASTES DE COBRE COM ALMA DE AÇO TIPO "COPPERWELD.</t>
  </si>
  <si>
    <t>PROTEÇÃO DA CORDOALHA DO PÁRA-RAIO COM TUBO DE PVC RÍGIDO, Ø 50 MM (2"), COMPRIMENTO 3,00 M.</t>
  </si>
  <si>
    <t>PEITORIL DE GRANITO BRANCO DALLAS E = 2 CM</t>
  </si>
  <si>
    <t>BANCADA EM GRANITO BRANCO DALLAS E=3CM, APOIADA EM CONSOLE DE METALON 20 X 30 MM</t>
  </si>
  <si>
    <t>BANCADA EM GRANITO VERDE UBATUBA E=3CM, APOIADA EM CONSOLE DE METALON 20 X 30 MM</t>
  </si>
  <si>
    <t>PRATELEIRA DE GRANITO BRANCO DALLAS, E=2CM, APOIADA EM CONSOLE DE METALON 20 X 30 MM</t>
  </si>
  <si>
    <t>RODA MEIO EM GRANITO BRANCO DALLAS E = 2 CM</t>
  </si>
  <si>
    <t>LETRAS DE AÇO INOX 25X25 CM, "NOME A DEFINIR".</t>
  </si>
  <si>
    <t>PLANTIO DE ÁRVORE ORNAMENTAL COM ALTURA DE MUDA MENOR OU IGUAL A 2,00 (PALMEIRA CYCAS REVOLUTA)</t>
  </si>
  <si>
    <t>FORNECIMENTO E INSTALAÇÃO DE RESERVATÓRIO TUBULAR METÁLICO DE 15.000 LITROS, COM DIMENÇÕES CONFORME PROJETO, CONSTRUÍDO EM CHAPA DE AÇO CARBONO, ASTM - A 36 DE ALTA RESISTÊNCIA À CORROSÃO E DE QUALIDADE ESTRUTURAL DE ALTA RESISTÊNCIA, COM PREPARAÇÃO DE SUPERFICIE ABRASIVA POR JATEAMENTO AO METAL BRANCO, SOLDADO ATRAVÉS DE PROCESSO SEMIAUTOMÁTICO (SOLDA MIG-MAG) UTILIZANDO ARAMES SÓLIDOS E COBREADOS E ELETRODOS DE BAIXA LIGA, REVESTIDO INTERNAMENTE COM 02(DUAS) DEMÃOS A BASE DE PRIMER EPÓXI, TOTALIZANDO EM MÉDIA 40 A 50 MICRÔMETROS DE ESPESSURA SECA NA, COM  ACABAMENTO EM 02 (DUAS) DEMÃOS A BASE DE EPÓXI POLIAMIDA DE ALTA ESPESSURA TOTALIZANDO EM MÉDIA 250 A 280 MICRÔMETROS DE ESPESSURA SECA, CONFORME ABNT-NORMA: NBR 7831 (SISTEMA DE REVESTIMENTOS PROTETORES COM FINALIDADE ANTICORROSIVA). ESPECÍFICO PARA O USO E RESERVA DE ÁGUA POTÁVEL, E REVESTIMENTO EXTERNO DE 01 (UMA) DEMÃO A BASE DE PRIMER EPÓXI, TOTALIZANDO EM MÉDIA  25 MICRÔMETROS DE ESPESSURA SECA, E ACABAMENTO COM APLICAÇÃO DE 02(DUAS) DEMÃOS A BASE DE EPÓXI POLIAMIDA DE ALTA ESPESSURA COM 80 MICRÔMETROS DE ESPESSURA DE FILME SECO, SENDO UMA DEMÃO NA COR BRANCA E A OUTRA CONFORME PROJETO, TENDO COMO ACABAMENTO APLICAÇÃO 02 (DUAS) DEMÃOS DE ESMALTE COM RESINA EM POLIURETANO NA COR (DEFINIDA EM PROJETO), COM 35 MICRÔMETROS E ESPESSURA DE FILME SECO, TOTALIZANDO UMA ESPESSURA DEREVESTIMENTO COM 280 MICRÔMETROS DE FILME SECO. ABNTNORMA: NBR 7831 (SISTEMA DE REVESTIMENTOS PROTETORES COM FINALIDADE ANTICORROSIVA). GRADE DE PROTEÇÃO NO TETO COM ALTURA DE 1,10M, CONFORME NR 8; O RESERVATÓRIO DEVE CONTER ESCADA INTERNA TIPO MARINHEIRO, ESCADA EXTERNA TIPO MARINHEIRO COM GUARDA CORPO, CONFORME NR 8; BOCA DE VISITA NO TETO (ARTICULADA C/ PORTA CADEADO) Ø 600 MM; BOCAIS P/ CONEXÃO DA TUBULAÇÃO, CONFORME PROJETO EXECUTIVO; SUPORTE NO TETO P/ INSTALAÇÃO DA HASTE DO CAPTOR DO PÁRA-RAIOS E LUZ DE SINALIZAÇÃO DE OBSTÁCULO E SUPORTES FIXOS P/ TUBULAÇÃO HIDRÁULICA E ELÉTRICA. O TRANSPORTE DO RESERVATÓRIO DEVE SER ESPECIALIZADO, A INSTALAÇÃO COM GUINDASTE COMPATÍVEL COM AS CARGAS E DIMENSÕES DO RESERVATÓRIO PARA IÇAMENTO DO MESMO, E FIXAÇÃO DO RESERVATÓRIO NO LOCAL, EFETUADO ATRAVÉS DE TÉCNICO ESPECIALIZADO, TODOS OS MATERIAIS E MÃO DE OBRA INCLUSA PARA INSTALAÇÃO E FIXAÇÃO ESTÃO INCLUSOS, EXCETO BASE DE CONCRETO ARMADO QUE ESTÁ CONTEMPLADA NO ITEM DE FUNDAÇÕES.</t>
  </si>
  <si>
    <t>LIMPEZA FINAL DA OBRA</t>
  </si>
  <si>
    <t xml:space="preserve">TELHAMENTO COM TELHA METÁLICA GALVANIZADA TRAPEZOIDAL, TIPO DUPLA TERMOACÚSTICA COM DUAS FACES TRAPEZOIDAIS, ESP 0,6MM PRÉ PINTADA EM DUAS FACES, COM ISOLAMENTO DE ESPUMA RÍGIDA DE POLIURETANO 30MM PINTADA NA COR BRANCA, INCLUSIVE ACESSÓRIOS PARA FIXAÇÃO, FORNECIMENTO E INSTALAÇÃO.                        </t>
  </si>
  <si>
    <t>M2</t>
  </si>
  <si>
    <t>PREPARAÇÃO PARA EMASSAMENTO OU PINTURA (LÁTEX/ACRÍLICA) EM PAREDES E TETOS, INCLUSIVE UMA (1) DEMÃO DE SELADOR ACRÍLICO</t>
  </si>
  <si>
    <t>EMASSAMENTO EM PAREDES INTERNAS COM MASSA CORRIDA (PVA),DUAS(2)DEMÃOS, INCLUSIVE LIXAMENTO PARA PINTURA.</t>
  </si>
  <si>
    <t>EMASSAMENTO EM TETOS COM MASSA CORRIDA (PVA),DUAS(2)DEMÃOS, INCLUSIVE LIXAMENTO PARA PINTURA.</t>
  </si>
  <si>
    <t>APLICAÇÃO MANUAL DE PINTURA COM TINTA LÁTEX ACRÍLICA EM PAREDES, DUAS DEMÃOS - SOBRE PAREDES INTERNAS, EXTERNAS.</t>
  </si>
  <si>
    <t>APLICAÇÃO MANUAL DE PINTURA COM TINTA LÁTEX PVA EM TETO, DUAS DEMÃOS - SOBRE TETO.</t>
  </si>
  <si>
    <t>PINTURA ESMALTE ACETINADO PARA MADEIRA, DUAS DEMÃOS, SOBRE FUNDO NIVELADOR BRANCO EM ESQUADRIAS DE MADEIRA</t>
  </si>
  <si>
    <t>PINTURA ACRÍLICA EM PISO CIMENTADO DUAS DEMÃOS, DEMARCAÇÃO VAGA GARAGEM ACESSIVEL.</t>
  </si>
  <si>
    <t>PINTURA ESMALTE EM ESQUADRIAS DE FERRO,DUAS(2)DEMÃOS,INCLUSIVE UMA (1) DEMÃO DE FUNDO ANTICORROSIVO</t>
  </si>
  <si>
    <t>M3</t>
  </si>
  <si>
    <t>KG</t>
  </si>
  <si>
    <t>CJ</t>
  </si>
  <si>
    <t>Subtotal item 1</t>
  </si>
  <si>
    <t xml:space="preserve">Subtotal item 2 </t>
  </si>
  <si>
    <t xml:space="preserve">Subtotal item 3 </t>
  </si>
  <si>
    <t>Subtotal  item 4</t>
  </si>
  <si>
    <t xml:space="preserve">Subtotal item 5 </t>
  </si>
  <si>
    <t>6.1.3</t>
  </si>
  <si>
    <t>Subtotal  item 6</t>
  </si>
  <si>
    <t xml:space="preserve">Subtotal item 8 </t>
  </si>
  <si>
    <t xml:space="preserve">Subtotal item 9 </t>
  </si>
  <si>
    <t>Subtotal  item 10</t>
  </si>
  <si>
    <t xml:space="preserve">Subtotal item 11 </t>
  </si>
  <si>
    <t xml:space="preserve">Subtotal item 12 </t>
  </si>
  <si>
    <t xml:space="preserve">Subtotal item 13 </t>
  </si>
  <si>
    <t>Subtotal  item 14</t>
  </si>
  <si>
    <t xml:space="preserve">Subtotal item 15 </t>
  </si>
  <si>
    <t>Subtotal  item 16</t>
  </si>
  <si>
    <t xml:space="preserve">Subtotal item 17 </t>
  </si>
  <si>
    <t xml:space="preserve">Subtotal item 18 </t>
  </si>
  <si>
    <t xml:space="preserve">Subtotal item 19 </t>
  </si>
  <si>
    <t xml:space="preserve">Subtotal item 20 </t>
  </si>
  <si>
    <t xml:space="preserve">Subtotal item 21 </t>
  </si>
  <si>
    <t>Subtotal  item 22</t>
  </si>
  <si>
    <t>PORTA DE VIDRO TEMPERADO, COM FERRAGENS, INCLUSIVE VIDRO 10MM, CONFORME PROJETO DE ESQUADRIAS (PV-01 - 240x230)</t>
  </si>
  <si>
    <t>VIDRO TEMPERADO INCOLOR , ESPESSURA 6MM, FORNECIMENTO E INSTALACAO, INCLUSIVE MASSA PARA VEDACAO (SECRETARIA)</t>
  </si>
  <si>
    <t>21.1.8</t>
  </si>
  <si>
    <t>PRATELEIRA DE GRANITO VERDE UBATUBA, E=2CM, APOIADA EM CONSOLE DE METALON 20 X 30 MM</t>
  </si>
  <si>
    <t xml:space="preserve">PLANEJAMENTO - CRONOGRAMA FÍSICO FINANCEIRO </t>
  </si>
  <si>
    <t>COMPOSIÇÃO DE CUSTOS UNITÁRIOS</t>
  </si>
  <si>
    <t>Edificação principal e implantação de Unidade Escolar para educação infantil no bairro Bom Pastor em Muriaé/MG</t>
  </si>
  <si>
    <t>MEMÓRIA ANALITICO DE CALCULO DE QUANTITATIVOS</t>
  </si>
  <si>
    <t>DATA:</t>
  </si>
  <si>
    <t>DESCRIÇÃO</t>
  </si>
  <si>
    <t xml:space="preserve">UNIDADE: </t>
  </si>
  <si>
    <t xml:space="preserve">UN. </t>
  </si>
  <si>
    <t>QNT. TOTAL:</t>
  </si>
  <si>
    <t xml:space="preserve">Memória de Calculo discriminada: será utilizado apenas 1 placa de obra. </t>
  </si>
  <si>
    <t xml:space="preserve"> </t>
  </si>
  <si>
    <t>Memória de Calculo discriminada: será utilizado apenas 1 cavalete de instalação de água.</t>
  </si>
  <si>
    <t>Memória de Calculo discriminada: será utilizado apenas 1 instalação provisória de luz.</t>
  </si>
  <si>
    <t>Memória de Calculo discriminada: será utilizado apenas 1 instalação provisória de esgoto.</t>
  </si>
  <si>
    <t>18.5</t>
  </si>
  <si>
    <t>18.5.1</t>
  </si>
  <si>
    <t>18.5.2</t>
  </si>
  <si>
    <t>18.5.3</t>
  </si>
  <si>
    <t>18.5.4</t>
  </si>
  <si>
    <t>18.5.5</t>
  </si>
  <si>
    <t>18.5.6</t>
  </si>
  <si>
    <t>18.5.7</t>
  </si>
  <si>
    <t>18.5.8</t>
  </si>
  <si>
    <t>Fachada Frontal (h=5,13) =&gt; 5,13*15,00 = 76,95m²</t>
  </si>
  <si>
    <t>Fachada posterior (h= 5,13) =&gt; 5,13 * 15,00 = 76,95m²</t>
  </si>
  <si>
    <t>Muretas para apoio de bancadas e bancos=&gt; cozinha: 3* (0,45*0,90) = 1,22m² sanitário: (0,35*0,40) + (0,60*0,40)= 0,14 + 0,24 = 0,38m²   banheiro pne: 2 * (0,60*0,90) = 1,17m²   muretas área de banho: (1,20*0,80) + (1,20*0,65) = 1,74m²  (1,35*0,80)+(1,35*0,65) = 1,96m²</t>
  </si>
  <si>
    <t>Total Parcial de alvenaria =&gt; 76,95 + 76,95 + 164,03 + 504,85 + 100,27 + 1,22 + 0,38 + 1,08 + 1,17 + 1,74 + 1,96 = 930,60m²</t>
  </si>
  <si>
    <t>Desconto de vãos=&gt; Portas (0,90 *2,10) x 22un= 41,58m²  Porta de vidro (2,40*2,30)= 5,52m²  JA01 (2,10*1,00)*2 = 4,20m² JA02 (4,00*1,00)*4 = 16,00m² JA03 (4,10*0,40)*4=6,56m² JA04 (2,00*0,40)*10= 8,00m² JA05 (4,00*0,40)=1,60m² JA06 (1,00*0,40)*4=1,60m² =&gt; Total Parcial de desconto= 85,06m²</t>
  </si>
  <si>
    <t>Fachadas laterais (h= 2,97) =&gt; (2,97 x 30,35) + (22,60 x 2,97)  + (6,15*1,10) = 90,14+67,12+6,77 = 164,03m²</t>
  </si>
  <si>
    <t>Alvenaria do lanternim (h=1,26m) =&gt; (30,35*1,26)x2= 76,48 - (área de brise) = 76,48-14,20= 62,28m² + fechamento da lavanderia (1,00*2,40)=2,40m² =&gt; 62,28m²+2,40m² = 64,68m²</t>
  </si>
  <si>
    <t>Desconto dos pilares =&gt; média de 54 pilares de (0,30*3,00) = 48,60m²</t>
  </si>
  <si>
    <t>Total Geral de alvenaria= (930,60 + 64,68) - ( 85,06 + 48,50) = 995,28 - 133,56 = 861,62m²</t>
  </si>
  <si>
    <t>Muretas externas (h=60cm) =&gt; (7,57+3,08+1,47+4,51)*0,60= 9,97m²</t>
  </si>
  <si>
    <t>Muro de divisa (h=3,00m) =&gt; (9,84+13,88+2,99+16,29+8,60+11,71+11,01+5,95+10,19)*3,00 = 90,46mx3,00x=271,38m²</t>
  </si>
  <si>
    <t>Pórtico entrada =&gt; (1,00+0,85+0,30+1,00)*2,45 = 3,15*2,45=7,71m² Platibanda (1,50+3,35+3,35)*0,30=9,70*0,30=2,91m² =&gt; 10,62m²</t>
  </si>
  <si>
    <t>Desconto dos pilares =&gt; 36*(0,30*3,00)=32,40m²</t>
  </si>
  <si>
    <t>Total geral de alvenaria de bloco de concreto=&gt; (9,97 + 271,38 + 10,62) - 32,40 = 259,57m²</t>
  </si>
  <si>
    <t>Serão utilizadas: 01 lavabo diretoria, 01 lavabo secretaria, 02 sanitário infantil, 02 fraldário, 01 copa de funcionários, 01 banheiro func. Fem, 01 banheiro func. Masculino, 02 cozinha, 01 despensa seca, 01 despensa fria, 01 lavanderia, 01 banheiro pne masc. , 01 banheiro pne fem. = total 16 unidades</t>
  </si>
  <si>
    <t>Serão utilizadas: 01 em cada sala de aula totalizando 04 unidades, 01 na secretaria e 01 na diretoria = total 06 unidades</t>
  </si>
  <si>
    <t>Serão utilizadas: 04 unidades no sanitário infantil.</t>
  </si>
  <si>
    <t>Será utilizada uma porta de vidro na chegada.</t>
  </si>
  <si>
    <t>JA01 = (2,10*1,00)*2=4,20m²</t>
  </si>
  <si>
    <t>JA02= (4,00*1,00)*4=16,00M²</t>
  </si>
  <si>
    <t>JA03= (4,10*0,40)*4= 6,56M²</t>
  </si>
  <si>
    <t>JA04= (2,00*0,40)10=8,00M²</t>
  </si>
  <si>
    <t>JA05= (4,00*0,40)*1,60M²</t>
  </si>
  <si>
    <t>JA06= (1,00*0,40)*4=1,60M²</t>
  </si>
  <si>
    <t>PASSA PRATO= (2,12*1,50) = 3,18M³                   Total geral de janela: 4,20+16,00+6,56+8,00+1,60+1,60+3,18 = 41,14m²</t>
  </si>
  <si>
    <t>Bascula Cozinha: (4,20*0,60)=2,52m²</t>
  </si>
  <si>
    <t>Basculas das despensas: (2,20*0,60)*2= 2,64m²                  Total geral: 2,52+2,64=5,16m²</t>
  </si>
  <si>
    <t>Fechamento do balcão da secretaria: (0,90*1,60)= 1,44m²</t>
  </si>
  <si>
    <t>(0,60*0,40)*4= 0,96m²</t>
  </si>
  <si>
    <t>(0,80*0,40)*4= 1,28m²</t>
  </si>
  <si>
    <t>(0,90*0,40)*2=0,72m²</t>
  </si>
  <si>
    <t>(0,90*3,00)*3=8,10m²       Total geral: 11,06m²</t>
  </si>
  <si>
    <t>Portões externos: (2,10*1,50)*4=12,60m²</t>
  </si>
  <si>
    <t>Gradil sobre mureta externa: (7,57+3,09+4,51+1,47)*1,60m=16,64*1,60=26,62m²</t>
  </si>
  <si>
    <t>Fechamento do pátio: (6,25*1,56)+(1,50*2,66)= 9,75+3,99=13,74m²</t>
  </si>
  <si>
    <t>JA01: (2,30*1,20)*2 = 5,52M²</t>
  </si>
  <si>
    <t>JA02: (4,20*1,20)*4=20,16M²</t>
  </si>
  <si>
    <t>JA04: (2,20*0,60)*6= 7,92M²</t>
  </si>
  <si>
    <t>JA05: (4,20*0,60) = 2,52M²</t>
  </si>
  <si>
    <t>JA06: (1,20*0,60)*4 = 2,88M²          total geral: 5,52+20,16+7,92+2,52+2,88= 39,00m²</t>
  </si>
  <si>
    <t>Área de alvenaria de bloco cerâmico: 872,24*2= 1744,48 - 2,40 (alvenaria de fechamento sobre o lavabo sera revestido apenas 1 lado) = 1742,08m²</t>
  </si>
  <si>
    <t>Alvenaria de bloco de concreto: [(9,97+10,62)*2] + [(9,84*13,88)*3,00] + [(66,74*3,00)*2] = 41,18+71,16+400,44 = 512,78m²</t>
  </si>
  <si>
    <t>Total geral de chapisco: 1742,08 + 512,78 = 2254,86m²</t>
  </si>
  <si>
    <t>idem área de chapisco.</t>
  </si>
  <si>
    <t>Despensa seca: (2,93+2,93+2,20+2,20)*271 = 10,26*2,71 = 27,80m² - vãos de janela e porta = 27,80 - (0,90*2,10) - (2,00*0,40) = 27,80-1,89-0,80= 25,11m²</t>
  </si>
  <si>
    <t>Despensa fria: (2,92+2,92+2,20+2,20)*2,71= 10,24*2,71 = 27,75 - (0,90*2,10)-(0,40*2,00)= 27,75 - 0,80-1,889 = 25,06m²</t>
  </si>
  <si>
    <t>Lavanderia: (3,50+3,50+2,20+2,20)*2,71 = 11,40*2,71 = 30,90 - ( 0,90*2,10) - (0,40*2,00) = 30,90-0,80-1,89 = 28,21m²</t>
  </si>
  <si>
    <t>Cozinha: (6,00+6,00+5,40+5,40+1,00+0,15+1,00) *2,71 = 24,95*2,71=67,61m² =&gt; 67,61-(0,90*2,10)-(4,00*0,40)-(2,0-1,50)= 67,61-1,89-1,60-3,15= 60,97m² =&gt; 60,97 + muretas de apoio das bancadas = 60,97 + [(0,36+0,36+0,15)*0,90]+[(0,45+0,45+0,15)*0,90]+[(0,45+0,45+0,15)*0,90] = 60,97+0,76+0,94+0,94=63,62-1,89-1,891,89=57,95m²</t>
  </si>
  <si>
    <t>Copa de funcionários: (3,80+3,80+3,70+3,70)*2,71 = 15,00*2,71= 40,65m² - 1,89-1,89-1,89-1,89-0,80=32,30m²</t>
  </si>
  <si>
    <t>Ban. De funcionario masc.  Fem.: (2,15+2,15+1,83+1,83)*2,51=19,98 - 1,89-0,40=17,69*2=35,38m²</t>
  </si>
  <si>
    <t>Ban. Pne masc. E fem.: (1,65+0,90+1,28+2,90+1,25+0,90+0,15+0,90+1,52+3,80)*2,51= 15,25*2,51=38,27-1,89-,8 = 35,58*2=71,16m²</t>
  </si>
  <si>
    <t>Sanitário infantil: (4,01+0,90+0,15+0,90+1,84+2,70+1,84+0,90+0,15+0,90+4,01+2,70)*2,51=21,00*2,51=52,71-1,89-1,89-0,80-0,80=47,33+ alvenaria de apoio banco e bancada) = 47,33+[(0,35+0,35+0,15)*0,40]+[(0,40+0,40+0,15)*0,60]= 47,33+0,34+0,57=48,24m²+mureta de banho=48,24+(1,35*1,10)=49,72m²</t>
  </si>
  <si>
    <t>Fraldário: (1,30+0,90+0,15+0,90+4,55+2,70+1,70+0,90+0,15+0,90+2,70+0,90+0,15+0,90+1,30+2,70)*2,51 = 22,80*2,51 = 57,22-1,89-1,89-0,80-0,80=51,84 + apoio de bancada = [(0,65+0,65+0,15)*0,60] + mureta de banho [(1,20*1,10)= 51,84+1,30+1,32= 54,46m²</t>
  </si>
  <si>
    <t>Lavabos diretoria e secretaria: (1,60+1,60+1,40+1,40)*2,51=6,00*2,51=15,06-1,89-0,40=12,77*2=25,54m²</t>
  </si>
  <si>
    <t>total geral: 25,11+25,06+28,21+57,95+32,30+35,38+71,16+49,72+54,46+25,54= 404,89m²</t>
  </si>
  <si>
    <t>Ban. Masc. De funcionários: (7,06*0,20)=1,41m²</t>
  </si>
  <si>
    <t>Ban. Pne masc.: (15,25-0,90)*0,20= 2,87m²</t>
  </si>
  <si>
    <t>4 salas de aula (ver projeto de detalhamento): (0,38+0,90+4,72+4,20)=10,20*0,10=1,0*4=4,08m²</t>
  </si>
  <si>
    <t>Fachadas: perímetro*0,10= 60,80*0,10=6,08mm²</t>
  </si>
  <si>
    <t>Total geral : 1,41+2,87+4,08+6,08 = 14,44m²</t>
  </si>
  <si>
    <t>Sanitário Infantil: (21,00-0,90-0,90)= 19,20*0,20 = 3,84m²</t>
  </si>
  <si>
    <t>Fraldário: (22,80-0,90-0,90)*0,20=21,00*0,20=4,20m²</t>
  </si>
  <si>
    <t>Ban. Pne fem: (15,25-0,90)*0,20=14,35*0,20=2,87m²</t>
  </si>
  <si>
    <t>Ban. De funcionário fem.: (2,15+2,15+1,83+1,83)-0,90=7,06*0,20=1,41m²</t>
  </si>
  <si>
    <t>Corredor e pátio: 68,92*0,10=6,90m²</t>
  </si>
  <si>
    <t>Pórtico entrada: (0,30+0,15+0,30+0,15)*2,45=2,20m²</t>
  </si>
  <si>
    <t>Total geral: 3,84+4,20+2,87+1,41+6,90+2,20= 21,42m²</t>
  </si>
  <si>
    <t>Secretaria: 13,19*0,10=1,32m²</t>
  </si>
  <si>
    <t>Diretoria: 14,80*0,10=1,48m²</t>
  </si>
  <si>
    <t>Total geral= 1,32+1,48 = 2,80m²</t>
  </si>
  <si>
    <t>4 Salas de aula: (6,00+1,00+1,00)*0,10=8,00*0,10=0,80*4=3,20m²</t>
  </si>
  <si>
    <t>Pórtico de entrada: [(1,00+1,00)*2,45]*2=9,80m²</t>
  </si>
  <si>
    <t xml:space="preserve">                                    (0,20+1,00+0,20)*2,45=3,43m²   =&gt; 13,23m²</t>
  </si>
  <si>
    <t>Total geral: 13,23+3,20= 16,43m²</t>
  </si>
  <si>
    <t>Lavabos diretoria e secretaria: (1,60+1,60+1,40+1,40)-0,90=5,10*0,20=1,02 *2 = 2,04m²</t>
  </si>
  <si>
    <t>Barramento secretaria (h=1,40): (1,95+0,40+1,75+0,65+1,60+5,10+0,38+0,90+0,23+0,23)*1,40=13,19*1,40=18,46m²</t>
  </si>
  <si>
    <t>2,10*1,10=2,31m²           0,80*1,10=0,88m²               0,80*0,90=0,72m²</t>
  </si>
  <si>
    <t>Barramento diretoria (h=1,40m): (5,10+0,38+0,90+2,07+1,95+0,40+1,75+0,65+1,60)*1,40=14,80*1,40=20,72+(1,10*2,10)=20,72+2,31=23,03m²</t>
  </si>
  <si>
    <t>Barramento salas de aula: (6,00+4,72+0,90+0,38+4,20+1,00+1,00)*1,40=18,20*1,40=25,48m²+(4,00*1,10)=25,48+4,40=29,88m²*4salas=119,52m²</t>
  </si>
  <si>
    <t>Barramento corredor e pátio: (2,37+0,90+0,23+0,90+5,02+0,90+0,23+0,90+3,00+0,90+0,23+0,90+5,12+4,92+0,38+3,65+1,45+5,05+1,94+0,90+0,23+0,90+0,15+0,90+0,23+0,90+1,94+8,97+0,90+0,23+0,90+3,00+0,900,23+0,90+5,02+0,90+0,23+0,90+0,38+0,32)=68,92*1,40=96,48 + (2,12*0,70)  + (0,80*1,10) + (0,80*0,90) + (6,15*1,10) = 96,48+1,48+0,88+0,72+6,77=106,33m²</t>
  </si>
  <si>
    <r>
      <t xml:space="preserve">Barramento fachadas: (2,10+2,10+2,10+2,10+4,65+5,00+5,10+15,00+13,00+5,00+4,65)*1,40= 85,12 + [(2,10+2,10+4,00+4,00+4,00+4,00+4,00+6,15)*1,10] </t>
    </r>
    <r>
      <rPr>
        <b/>
        <sz val="9"/>
        <color rgb="FF000000"/>
        <rFont val="Arial"/>
        <family val="2"/>
      </rPr>
      <t>=</t>
    </r>
    <r>
      <rPr>
        <sz val="9"/>
        <color rgb="FF000000"/>
        <rFont val="Arial"/>
        <family val="2"/>
      </rPr>
      <t xml:space="preserve"> 85,12+28,99 = 114,11m²</t>
    </r>
  </si>
  <si>
    <t>Muretas externas (h=0,60m): (3,09+7,57+4,51+1,47)*0,60=16,64*0,60=9,98m²*2=19,96m²</t>
  </si>
  <si>
    <t>Total geral: 2,04+18,49+2,31+0,88+0,72+23,03+119,52+106,33+114,11+19,96= 407,39</t>
  </si>
  <si>
    <t>Forro de gesso = área de piso=&gt; 6,44+6,44+7,70+32,40+59,80+3,92+3,92+14,60+9,96+9,96+34,85+60,70+16,20+16,20+34,85+34,85+16,23+16,23+2,24+2,4=424,58m²</t>
  </si>
  <si>
    <t xml:space="preserve"> área de piso=&gt; 6,44+6,44+7,70+32,40+59,80+3,92+3,92+14,60+9,96+9,96+34,85+60,70+16,20+16,20+34,85+34,85+16,23+16,23+2,24+2,4=424,58m²</t>
  </si>
  <si>
    <t>145 placas * (0,25*0,25)= 145*0,0625= 9,06m²</t>
  </si>
  <si>
    <t>188 placas (0,25*0,25) = 11,75m²</t>
  </si>
  <si>
    <t>PV01: (2,44*0,15)=0,37m²</t>
  </si>
  <si>
    <t>PM01 e PM02: (0,94*0,15)*22=3,10m²</t>
  </si>
  <si>
    <t>Pátio: (1,54*0,15)= 0,23m²</t>
  </si>
  <si>
    <t>Total geral: 0,37+3,10+0,23= 3,70m²</t>
  </si>
  <si>
    <t>EXECUÇÃO DE PASSEIO (CALÇADA) OU PISO DE CONCRETO COM CONCRETO MOLDADO IN LOCO, FEITO EM OBRA, ACABAMENTO CONVENCIONAL, NÃO ARMADO, COM JUNTA PLASTICA A CADA 1,20M, E=7CM.</t>
  </si>
  <si>
    <t>(28,50+41,50)*1,50=105,00M²</t>
  </si>
  <si>
    <t>Quantitativo de área retirado do projeto: 38,65+82,55+138,75=249,95m²</t>
  </si>
  <si>
    <t>Quantitativo de área retirado do projeto: 128,70+29,41=158,11m²</t>
  </si>
  <si>
    <t>53 placas * (0,25*0,25) = 3,31m²</t>
  </si>
  <si>
    <t>81 placas * ( 0,25*0,25) = 5,06m²</t>
  </si>
  <si>
    <t>quantitativo de áreas retirado do projeto: 31,52+25,66+57,20 = 114,38m²</t>
  </si>
  <si>
    <t>Área total a ser pintada:</t>
  </si>
  <si>
    <t>Teto = área de gesso = 424,58m²</t>
  </si>
  <si>
    <t>Pintura interna: Secretaria: (13,19*1,11) + (2,10*0,61) + (0,90*0,61) + (0,90*0,61) + (1,60*0,51) = 14,64+2,38+0,82= 17,84m²</t>
  </si>
  <si>
    <t>Diretoria: (14,80*1,11) + (2,10*0,61) + (0,90*0,61) + (0,90*0,61) = 16,43+2,38 = 18,81m²</t>
  </si>
  <si>
    <t>Salas de aula (x4): [(18,20*1,11)+(0,90*0,61)+(0,90*0,61)+(4,00*0,61)]-(4,10*0,40) = (20,20+3,54)-1,64=23,74-1,64=22,10*4=88,40m²</t>
  </si>
  <si>
    <t>Corredor: (2,37+0,90+0,23+0,90+5,02+0,90+0,23+0,90+3,00+0,90+0,23+0,90+5,11+4,92+0,38+2,40+8,97+0,90+0,23+0,90+3,00+,90+0,23+0,90+5,02+0,90+0,23+0,90+0,38+0,38)=53,13*(450-1,60)= 53,13*2,90=154,07 - (vãos de janelas) = 154,07 - [4*(4,10*0,40)]-[4*(2,00*0,40)]= 154,07-6,56-3,20=144,31 + parte acima das portas e balcão da secretaria = 144,31 + (8*2,40)+(2,30*2,12)+(1,60*2,30)= 144,31+19,20+4,88+3,68=172,07 - vãos do brise = 172,07-14,20=157,87m²</t>
  </si>
  <si>
    <t>Pátio: (1,94+0,90+0,23+0,90+0,15+0,90+0,23+0,90+1,94+5,05+1,45+1,25)*1,11=15,84*1,11=17,58m²</t>
  </si>
  <si>
    <r>
      <t>Pintura Externa</t>
    </r>
    <r>
      <rPr>
        <b/>
        <sz val="9"/>
        <color rgb="FF000000"/>
        <rFont val="Arial"/>
        <family val="2"/>
      </rPr>
      <t>:</t>
    </r>
    <r>
      <rPr>
        <sz val="9"/>
        <color rgb="FF000000"/>
        <rFont val="Arial"/>
        <family val="2"/>
      </rPr>
      <t xml:space="preserve"> Fachada "frontal": h=( 5,13-,50)=3,53m=&gt; (2,10+2,10+2,10+2,10)*3,53 + (2,10*3,03)+(2,40*2,83)+(2,10*3,03)=&gt; 29,65+6,36+6,6+6,79=49,16m²</t>
    </r>
  </si>
  <si>
    <t>Fachadas laterais= h (2,97m-1,50=1,47m) =&gt; (4,65+5,00+13,00+5,10+5,00+4,65)*1,47= 37,40*1,47=54,98m² - área das basculas - [(4*(2,00*0,40)+[4*(1,00*0,40)]+(4,00*0,40)=&gt;54,98-3,20-1,60-1,60=48,58 + áreas acima das janelas = [4*(4,00*0,87)]+(7,75*0,87)=13,92+6,74=20,66 =&gt; 48,58+20,66=69,24m²</t>
  </si>
  <si>
    <t>Fachada posterior= (15,00*3,63)-(2,00*0,40)-(2,00*0,40)= 54,45-0,80-0,80 = 52,85m²</t>
  </si>
  <si>
    <t>Muro de divisa: idem area de reboco = 512,78m²</t>
  </si>
  <si>
    <t>Platibanda do pórtico: (3,85+3,85+1,50+1,50)*0,30=3,21m²</t>
  </si>
  <si>
    <t>total geral: 424,58+17,84+18,81+88,40+157,87+17,58+49,16+69,24+52,85+512,78+3,21 = 1412,32</t>
  </si>
  <si>
    <t>Total geral: 17,84+18,81+88,40+157,87+17,58=300,50m²</t>
  </si>
  <si>
    <t>Forro de gessoo=&gt; 6,44+6,44+7,70+32,40+59,80+3,92+3,92+14,60+9,96+9,96+34,85+60,70+16,20+16,20+34,85+34,85+16,23+16,23+2,24+2,4=424,58m²</t>
  </si>
  <si>
    <t>6,44+6,44+7,70+32,40+59,80+3,92+3,92+14,60+9,96+9,96+34,85+60,70+16,20+16,20+34,85+34,85+16,23+16,23+2,24+2,4=424,58m²</t>
  </si>
  <si>
    <t>Total geral:17,84+18,81+88,40+157,87+17,58+49,16+69,24+52,85+512,78+3,21=987,74</t>
  </si>
  <si>
    <t>22 portas = (0,90*2,10)*22*2=83,16m²</t>
  </si>
  <si>
    <t>(6,50*0,20)*4=5,20m² + vaga acessivel =&gt; 5,20+ (6,50*1,60)+(2,00*2,00) = 5,20+10,40+4,00= 19,60m²</t>
  </si>
  <si>
    <t>Serão utilizados: 01 lavabo secretaria, 01 lavabo diretoria, 01 ban. Funcionario masc., 01 ban. De funcionario fem., 01 banheiro pne masc, 01 ban. Pne fem. = total 06 unidades</t>
  </si>
  <si>
    <t>Serão utilizados: 04 sanitário infantil, 01 fraldário = total 05 unidades</t>
  </si>
  <si>
    <t>Serão utilizados em todas bacias sanitárias = 5+6=11 unidades</t>
  </si>
  <si>
    <t>Serão utilizados: 01 no banheiro pne masc. E 01 no banheiro pne fem = total 2 unidades</t>
  </si>
  <si>
    <t>Serão utilizados: 04 unidades no sanitário infantil</t>
  </si>
  <si>
    <t>Serão utilizados: 01 lavabo secretaria, 01 lavabo diretoria, 01 ban. Funcionario masc., 01 ban. De funcionario fem., 01 no fraldário. = total 05 unidades</t>
  </si>
  <si>
    <t>Serão utilizados: 01 na cozinha, 01 no banheiro pne fem. E 01 no banheiro pne masc. = total 3 unidades</t>
  </si>
  <si>
    <t>Será utilizado: 01 unidade no fraldário</t>
  </si>
  <si>
    <t>Serão utilizados: 01 no banheiro funcionario masc, 01 banheiro de funcionario fem., 01 banheiro pne fem., 01 banheiro pne masc., 02 sanitário infantil, 03 no fraldário. Total = 9 unidades</t>
  </si>
  <si>
    <t>Serão utilizados: 01 para cada bacia sanitária.</t>
  </si>
  <si>
    <t>Serão utilizados: 02 tanques na lavanderia e 01 no fraldário.</t>
  </si>
  <si>
    <t>Serão utilizados: 01 no banheiro pne masc e 01 no banheiro pne fem.</t>
  </si>
  <si>
    <t>Serão utilizados: 03 no banheiro pne fem. E 03 no banheiro pne masc. (ver projeto de detalhamento)</t>
  </si>
  <si>
    <t>Serão utilizados: 02 no banheiro pne fem., 02 no banheiro pne masc. (ver projeto de detalhamento), 8 salas de aula, 4 na diretoria e secretaria =  16 unidades</t>
  </si>
  <si>
    <t>Serão utilizados: 01 no banheiro pne fem. E 01 no banheiro pne masc. (ver projeto de detalhamento)</t>
  </si>
  <si>
    <t>Serão utilizados: 03 na cozinha</t>
  </si>
  <si>
    <t>Será utilizado: 01 na cozinha</t>
  </si>
  <si>
    <t>Será utilizado: 01 lavabo da scretaria, 01 no lavabo da diretoria, 04 no sanitário infantil, 01 no fraldário, 01 no banheiro de funcionario fem, 01 no banheiro funcionario masc., 01 no banheiro pne masc., 01 no banheiro pne fm., 01 na cozinha = total 12 unidades</t>
  </si>
  <si>
    <t>Serão utilizados: 01 para cuba inox da cozinha = total 04 unidades</t>
  </si>
  <si>
    <t>Serão utilizados: 01 em cada tanque = total 3 unidades</t>
  </si>
  <si>
    <t>serão utilizados: 03 torneias externas, ver projeto hidrossanitário.</t>
  </si>
  <si>
    <t>Será utilizado: 01 lavabo da scretaria, 01 no lavabo da diretoria, 02 no sanitário infantil, 01 no fraldário, 01 no banheiro de funcionario fem, 01 no banheiro funcionario masc., 01 no banheiro pne masc., 01 no banheiro pne fm., 01 na cozinha = total 11 unidades</t>
  </si>
  <si>
    <t>Será utilizado: 01 lavabo da scretaria, 01 no lavabo da diretoria, 03 no sanitário infantil, 01 no fraldário, 01 no banheiro de funcionario fem, 01 no banheiro funcionario masc., 01 no banheiro pne masc., 01 no banheiro pne fm., 01 na cozinha = total 10 unidades</t>
  </si>
  <si>
    <t>JA01= (2,14*0,18)*2=0,77m²</t>
  </si>
  <si>
    <t>JA02= (4,04*0,18)*4=2,91m²</t>
  </si>
  <si>
    <t>JA03=(4,14*0,18)*4=2,98m²</t>
  </si>
  <si>
    <t>JA04=(2,04*0,18)*10=3,67m²</t>
  </si>
  <si>
    <t>JA05=(4,04*0,18)=0,73m²</t>
  </si>
  <si>
    <t>JA06=(1,04*0,18)*4=0,75m²</t>
  </si>
  <si>
    <t>Muretas de banho= (1,20*0,18)+(135*0,18)= 0,22+0,24 = 0,46m²</t>
  </si>
  <si>
    <t>Mureta pátio= (6,15*0,18)=1,11m²</t>
  </si>
  <si>
    <t>Muretas externas = (3,09+7,57+4,51+1,47)*0,18=16,64*0,18=3,00m²</t>
  </si>
  <si>
    <t>total geral: 0,77+2,91+2,98+3,67+0,73+0,75+0,46+1,11+3,00= 16,38m²</t>
  </si>
  <si>
    <t>Banheiro pne: 1,29*0,77=1,00*2 = 2,00m²</t>
  </si>
  <si>
    <t>Sanitário infantil: (0,53*2,97)+(0,52*1,87)=1,57+0,97=2,54m²</t>
  </si>
  <si>
    <t>Fraldário: (0,70*2,52)=1,76m²</t>
  </si>
  <si>
    <t>Secretaria: (0,50*1,64)=0,82m²</t>
  </si>
  <si>
    <t>Total geral: 2,00+2,54+1,76+0,82=7,12m²</t>
  </si>
  <si>
    <t>Cozinha: quantitativo retirado do projeto: 4,37+2,62+0,10=7,10m²</t>
  </si>
  <si>
    <t>Cozinha: 032*5,40=1,73m²</t>
  </si>
  <si>
    <t>Despensa seca: [(0,42*2,93)+(0,42*1,80)*5]=(1,23+0,76)*5=1,99*5=9,95m²</t>
  </si>
  <si>
    <t>Lavanderia: (3,50*0,32)=1,12m²</t>
  </si>
  <si>
    <t>Fraldário: (2,70*0,42)*5=5,67m²</t>
  </si>
  <si>
    <t>Total geral: 9,95+1,12+5,67=16,74m²</t>
  </si>
  <si>
    <t>Perímetro do barramento * 0,10 = 13,19+14,80+18,20+18,20+18,20+18,20+68,92=169,70*0,10=17,00m²</t>
  </si>
  <si>
    <t>Memoria de calculo discriminada: quantitativo foi estimado, porém será adequado corretamente quando estiver o nome real da escola.</t>
  </si>
  <si>
    <t>EXTINTOR DE INCÊNDIO TIPO PÓ QUÍMICO 2-A:20-B:C, CAPACIDADE 4 KG</t>
  </si>
  <si>
    <t>TOMADA MEDIA DE EMBUTIR 2 MODULOS , 2P+T 10 A INCLUINDO SUPORTE E PLACA</t>
  </si>
  <si>
    <t>7.5</t>
  </si>
  <si>
    <t>RUFO E CONTRA-RUFO DE CHAPA GALVANIZADA Nº. 24, DESENVOLVIMENTO = 33 CM</t>
  </si>
  <si>
    <t>PLU-RUF-020</t>
  </si>
  <si>
    <t>7.6</t>
  </si>
  <si>
    <t>CHAPIM METÁLICO, COM PINGADEIRA, CHAPA GALVANIZADA Nº 24, DESENVOLVIMENTO = 35 CM</t>
  </si>
  <si>
    <t>PLU-CHA-005</t>
  </si>
  <si>
    <t>Memoria de calculo discriminada: quantitativo retirado do projeto.</t>
  </si>
  <si>
    <t>Memoria de calculo discriminada: quantitativo retirado do projeto de incendio.</t>
  </si>
  <si>
    <t>Memoria de calculo discriminada: quantitativo retirado do projeto elétrico.</t>
  </si>
  <si>
    <t>Memoria de calculo discriminada: quantitativo retirado do projeto de SPDA.</t>
  </si>
  <si>
    <t>Memoria de calculo discriminada: quantitativo retirado do projeto de cobertura metálica.</t>
  </si>
  <si>
    <t>Perímetro das platibandas do portico: 9,70m</t>
  </si>
  <si>
    <t>Perímetro do muro externo: 90,46m</t>
  </si>
  <si>
    <t>Perímetro das platibandas: 15,00+15,00=30,00m</t>
  </si>
  <si>
    <t>total geral 90,46+30,00+9,70=130,16m</t>
  </si>
  <si>
    <t>FORNECIMENTO E ASSENTAMENTO DE TUBO PVC RÍGIDO, DN 250 MM (10"), INCLUSIVE CONEXÕES</t>
  </si>
  <si>
    <t>HID-TUB-515</t>
  </si>
  <si>
    <t>13.1.5</t>
  </si>
  <si>
    <t>HID-RAL-020</t>
  </si>
  <si>
    <t>13.2.2</t>
  </si>
  <si>
    <t>RALO HEMISFÉRICO (FORMATO ABACAXI) DE FERRO FUNDIDO, Ø75MM, FORNECIMENTO E INSTALAÇÃO</t>
  </si>
  <si>
    <t>JA06= 1,00 + 0,40= 1,40*4unidades = 5,60m</t>
  </si>
  <si>
    <t>(2,70*2)+(2,60*10)+(4,70*4)+(4,60*5)+(2,72*1)= 5,40+26,00+18,80+23,00+2,72 = 75,92m</t>
  </si>
  <si>
    <t>1,50*22=33</t>
  </si>
  <si>
    <t>Memoria de calculo discriminada: porta de vidro da chegada</t>
  </si>
  <si>
    <t>Memoria de calculo discriminada: quantitativo retirado do projeto hidrossanitario e pluvial.</t>
  </si>
  <si>
    <t>39,50 frente +31,00 lateral = 70,50 x 2,20 = 155,10m²</t>
  </si>
  <si>
    <t>Memoria de calculo dicriminada: quantitativo estimado para produção de canteiro de obras.</t>
  </si>
  <si>
    <t>C2850</t>
  </si>
  <si>
    <t>ESQ-POR-036</t>
  </si>
  <si>
    <t>Fonte de Preço : SINAPI Insumos 02/2020</t>
  </si>
  <si>
    <t>C2672</t>
  </si>
  <si>
    <t>Fonte de Preço : SEINFRA 026.1 - C4727 - 12/2018</t>
  </si>
  <si>
    <t>Fonte de Coeficientes: SEINFRA 026.1 - C4727 - 12/2018</t>
  </si>
  <si>
    <t>PLANTIO DE GRAMA ESMERALDA EM PLACAS, INCLUSIVE TERRA VEGETAL E CONSERVAÇÃO POR 30 DIAS (JARDINS E ÁREA FUNDOS).</t>
  </si>
  <si>
    <t>PAI-GRA-015</t>
  </si>
  <si>
    <t>21.1.9</t>
  </si>
  <si>
    <t>C0112</t>
  </si>
  <si>
    <t>ALVENARIA DE VEDAÇÃO COM TIJOLO CERÂMICO FURADO, ESP. 14CM, PARA REVESTIMENTO, INCLUSIVE ARGAMASSA PARA ASSENTAMENTO</t>
  </si>
  <si>
    <t>ALVENARIA DE VEDAÇÃO COM BLOCO DE CONCRETO, ESP. 14CM, PARA REVESTIMENTO, INCLUSIVE ARGAMASSA PARA ASSENTAMENTO</t>
  </si>
  <si>
    <t>ALV-BLO-010</t>
  </si>
  <si>
    <t>Memoria de calculo discriminada: meio fio na parte frontal do lote 41,50m lineares</t>
  </si>
  <si>
    <t>FUN-TRA-035</t>
  </si>
  <si>
    <t>7.7</t>
  </si>
  <si>
    <t>IMPERMEABILIZACAO DE ALVENARIA COM EMULSÃO ASFALTICA, DUAS DEMAOS, TRÊS PRIMEIRAS FIADAS INTERNO E EXTERNO (H=0,60M).</t>
  </si>
  <si>
    <t>30,35+30,35+15,00+15,00+15,00 (PARA COBERTURA EM POLICARBONATO)=105,70m</t>
  </si>
  <si>
    <t>Paredes internas (h=3,29) =&gt; (1,75+1,40+2,22+0,90+1,1+6,15+4,87+0,90+1,13+6,15+2,70+2,20+2,20+2,20+1,80+0,90+0,90+0,90+2,41+2,80+1,94+8,82+6,00+0,90+1,13+6,15+2,70+6,15+1,13+0,90+5,02+6,00+1,13+0,60+2,22+1,40+1,75+0,90+0,90+0,90+0,90) x 3,29 = 153,45*3,29 = 504,85m²</t>
  </si>
  <si>
    <t>Paredes divisórias (h=2,71) =&gt; (1,00+0,90+0,90+0,90) x 2,71 = 3,70*2,71= 100,27m²</t>
  </si>
  <si>
    <t>Perímetro total da obra*0,60*2 = 235,11*0,60*2=282,13m²</t>
  </si>
  <si>
    <t>C0770</t>
  </si>
  <si>
    <t>COBERTURA EM POLICARBONATO COMPACTO CRISTAL ESP: 6MM, FIXADO EM ESTRUTURA DE METALON GALVANIZADO (FORNECIMENTO E INSTALAÇÃO)</t>
  </si>
  <si>
    <t>área gradil do pátio + grades das janelas *2 = 13,74+39,00=52,74*2=105,48m² + pintura da cobertura de policarbonato= (11*1,50)+(2*15,00) = 46,50*0,05*2= 4,65m²</t>
  </si>
  <si>
    <t>BEBEDOURO EMPRESARIAL BDF300 IBBL/EQUIVALENTE (ACESSIVEL)</t>
  </si>
  <si>
    <t>10.47.09</t>
  </si>
  <si>
    <t>SUDECAP</t>
  </si>
  <si>
    <t>21.1.10</t>
  </si>
  <si>
    <t>21.1.11</t>
  </si>
  <si>
    <t>BEBEDOURO INDUSTRIAL SUSPENSO, INOX, 200L</t>
  </si>
  <si>
    <t>BASE DE PREÇO: SETOP JAN/2020, SINAPI FEV/2020, SEINFRA 026.1, ORSE JAN/2020, SUDECAP FEV/2020</t>
  </si>
  <si>
    <t>ABRACADABRA - Consulta online</t>
  </si>
  <si>
    <t>BANHEIRA DE EMBUTIR EM PLASTICO TIPO PVC 77x45x20cm, BURIGOTTO OU EQUIVALENTE</t>
  </si>
  <si>
    <t>BEBEDOURO INDUSTRIAL 200L EM INOX, MOTOR PRIMEIRA LINHA</t>
  </si>
  <si>
    <t>BONSUCESSO - Consulta Online</t>
  </si>
  <si>
    <t>LOUÇAS E METAIS - BANHEIRA DE PVC EMBUTIR</t>
  </si>
  <si>
    <t>SERVIÇOS COMPLEMENTARES - BEBEDOURO 200L</t>
  </si>
  <si>
    <t>CANÔVAS INSDUSTRIA E COMERCIO LTDA - Consulta Online</t>
  </si>
  <si>
    <t>GRUPO MARINHO ELETRODOMESTICOS -  Consulta Online</t>
  </si>
  <si>
    <t>EST-CON-115</t>
  </si>
  <si>
    <t>FUN-PRE-075</t>
  </si>
  <si>
    <t>COMP.03</t>
  </si>
  <si>
    <t>COMP. 03</t>
  </si>
  <si>
    <t>COMP. 04</t>
  </si>
  <si>
    <t>COMP. 05</t>
  </si>
  <si>
    <r>
      <t xml:space="preserve">Descrição: </t>
    </r>
    <r>
      <rPr>
        <sz val="10"/>
        <color rgb="FF000000"/>
        <rFont val="Arial"/>
        <family val="2"/>
      </rPr>
      <t>BEBEDOURO INDUSTRIAL SUSPENSO, INOX, 200L</t>
    </r>
  </si>
  <si>
    <t>BOMBEIRO</t>
  </si>
  <si>
    <t>AUXILIAR DE BOMBEIRO</t>
  </si>
  <si>
    <t>H</t>
  </si>
  <si>
    <t>Fonte de Preço : MERCADO - SINAPI INSUMOS FEV/2020</t>
  </si>
  <si>
    <t>Fonte de Coeficientes: 10.47.09 SUDECAP 02/2020</t>
  </si>
  <si>
    <t>COTAÇÃO</t>
  </si>
  <si>
    <t>REGULADOR DE ALTA PRESSÃO, D=28MM, TIPO FISHER, CLASSE 300, 1º ESTÁGIO (INSTALAÇÃO GÁS)</t>
  </si>
  <si>
    <t>EXTINTOR PO QUIMICO SECO ABC 4KG CAP.2-A: 20-B: C</t>
  </si>
  <si>
    <t>10.90.04</t>
  </si>
  <si>
    <t>PORTÃO/PORTA EM ALUMÍNIO COR N/B/P, DE ABRIR, 02 FLS, VAZADO, EM TUBO QUADRADO 3"X1.1/2" HORIZONTAIS E ENGRADADO E 1.1/2"X1.1/2" VERTICAIS, COM ESPAÇAMENTO DE 12CM.(JANELA E PORTAO ABRIGO DE GÁS)</t>
  </si>
  <si>
    <t xml:space="preserve">TAMPÃO OU CAP D=3/4" EM AÇO CARBONO </t>
  </si>
  <si>
    <t>SAPATA MURETA: 0,55*0,70*0,75*11 = 3,17 M³</t>
  </si>
  <si>
    <t>28,12 M³</t>
  </si>
  <si>
    <t>SAPATA MURO: 0,90*0,8*1,05*33 = 24,95 M³</t>
  </si>
  <si>
    <t>SAPATA MURETA: 0,55*0,70*0,35*11 = 1,48 M³</t>
  </si>
  <si>
    <t>SAPATA MURO: 0,90*0,8*0,70*33 = 16,63 M³</t>
  </si>
  <si>
    <t>SAPATA MURETA: 3,17-1,48 = 1,69 M³</t>
  </si>
  <si>
    <t>SAPATA MURO: 24,95-16,63 = 8,32 M³</t>
  </si>
  <si>
    <t>18,11 M³</t>
  </si>
  <si>
    <t>10,01 M³</t>
  </si>
  <si>
    <t>LASTRO SAPATA  MURETA: 0,70*0,55*11=4,23 M²</t>
  </si>
  <si>
    <t>LASTRO VIGAS MURETA; 2,5*0,15*11= 4,12 M²</t>
  </si>
  <si>
    <t>LASTRO SAPATA MURO: 0,90*0,80*33 = 23,76 M²</t>
  </si>
  <si>
    <t>LASTRO VIGAS MURO: 2,5*0,15*32 = 12,0 M²</t>
  </si>
  <si>
    <t>44,11 M²</t>
  </si>
  <si>
    <t>SAPATA MURETA: 2,14/2 = 1,07 * 11 = 11,77 M²</t>
  </si>
  <si>
    <t>PILAR MURETA: 0,96/2 = 0,48 * 11 = 5,28 M²</t>
  </si>
  <si>
    <t>VIGA MURETA: 1,38*7 = 9,66 M²</t>
  </si>
  <si>
    <t>SAPATA MURO: 3,48/2 = 1,74 *33 = 57,42 M²</t>
  </si>
  <si>
    <t>PILAR MURO: 3,96/2 = 1,98 * 33 = 65,34 M²</t>
  </si>
  <si>
    <t xml:space="preserve">VIGAS MURO: BALDRAME:1,38*32=44,16 M²   </t>
  </si>
  <si>
    <t>VIGAS MURO: VIGAS : 1,38*32 = 44,16 * 2 = 88,32 M²</t>
  </si>
  <si>
    <t>281,95 M²</t>
  </si>
  <si>
    <t>SAPATA MURETA: 0,26/2 = 0,13 * 11 = 1,57 M³</t>
  </si>
  <si>
    <t>PILAR MURETA: 0,04/2 = 0,02 * 11 = 0,22 M³</t>
  </si>
  <si>
    <t>SAPATA MURO: 0,5/2 = 0,25 * 33 = 8,25 M³</t>
  </si>
  <si>
    <t>PILAR MURO: 0,30*0,15* 3* 33 = 4,45 M³</t>
  </si>
  <si>
    <t>VIGA MURETA; 0,07*7= 0,49 M³</t>
  </si>
  <si>
    <t>VIGA BALDRAME MURO: 0,07*32 = 2,24 M³</t>
  </si>
  <si>
    <t>VIGAS MURO: 0,07*32 = 2,24 * 2 = 4,48 M³</t>
  </si>
  <si>
    <t>21,70 M³</t>
  </si>
  <si>
    <t>SAPATA MURETA: 12,9/2 = 6,45 * 11 = 70,95 KG</t>
  </si>
  <si>
    <t>SAPATA MURO: 20,8/2 = 10,40 * 33 = 343,20 KG</t>
  </si>
  <si>
    <t>VIGA MURETA: 2,4 * 7 = 16,80 KG</t>
  </si>
  <si>
    <t xml:space="preserve">PILAR MURO: 7,6/2 = 3,80 * 33 = 125,40 KG </t>
  </si>
  <si>
    <t>0,80 EXTRA:  0,8*4*33 = 105,60 * 0,395 = 41,71 KG</t>
  </si>
  <si>
    <t>VIGA BALDRAME MURO: 2,4 * 32 = 76,80 KG</t>
  </si>
  <si>
    <t>VIGA MURO: 2,6 * 32 = 83,20 *2 = 166,40 KG</t>
  </si>
  <si>
    <t>874,26 KG</t>
  </si>
  <si>
    <t>ARRANQUE: 2/1 = 1 * 33 = 33,0 KG</t>
  </si>
  <si>
    <t>SAPATA MURETA: 1,3/2 = 0,65 * 11 = 7,15 KG</t>
  </si>
  <si>
    <t>SAPATA MURO: 2,6/2 = 1,30 * 33 = 42,90 KG</t>
  </si>
  <si>
    <t>ARRANQUE: 1,8/2 = 0,90 * 33 = 29,70 KG</t>
  </si>
  <si>
    <t>PILARES: 7,3/2 = 3,65 * 33 = 120,45 KG</t>
  </si>
  <si>
    <t>EXTRA 0,80:  0,86* 5 * 33 = 141,90 * 0,154 = 21,85 KG</t>
  </si>
  <si>
    <t>BALDRAME  MURO: 1,8 * 32 = 57,60 kg</t>
  </si>
  <si>
    <t>VIGAS MURO: 1,8* 32 = 57,60 * 2 = 115,20 KG</t>
  </si>
  <si>
    <t>394,45 KG</t>
  </si>
  <si>
    <t>497,60*0,20 = 99,52 M³</t>
  </si>
  <si>
    <t>99,52 M³</t>
  </si>
  <si>
    <t>ELETRICO: 12,80*0,30*0,50 = 1,92 M³</t>
  </si>
  <si>
    <t>ELETRICO: 12,80*0,20*0,50 = 1,28 M³</t>
  </si>
  <si>
    <t>ELETRICO: 1,92 - 1,28 = 0,64 M³</t>
  </si>
  <si>
    <t>AGUA FRIA: 29,50 * 0,20 * 0,50 = 2,95 M³</t>
  </si>
  <si>
    <t>AGUA FRIA: 29,50 * 0,15 * 0,50 = 2,21 M³</t>
  </si>
  <si>
    <t>AGUA FRIA: 2,95 - 2,21 = 0,74 M³</t>
  </si>
  <si>
    <t>ESGOSTO:  29,10* 0,80 * 0,50 = 11,64 M³</t>
  </si>
  <si>
    <t>ESGOSTO:  29,10* 0,6 * 0,50 = 8,73 M³</t>
  </si>
  <si>
    <t>ESGOSTO:  11,64 - 8,73 = 2,91 M³</t>
  </si>
  <si>
    <t>PLUVIAL: 120,85 * 0,80 * 0,50 = 48,34 M³</t>
  </si>
  <si>
    <t>PLUVIAL: 120,85 * 0,60 * 0,50 = 36,25 M³</t>
  </si>
  <si>
    <t>PLUVIAL: 48,34 - 36,25 = 12,09 M³</t>
  </si>
  <si>
    <t>64,85 M³</t>
  </si>
  <si>
    <t>48,47 M³</t>
  </si>
  <si>
    <t>16,38 M³</t>
  </si>
  <si>
    <t>PORTICO?</t>
  </si>
  <si>
    <t>18.3.5</t>
  </si>
  <si>
    <t>ELETRODUTO FLEXÍVEL CORRUGADO, PEAD, DN 90 (3") - FORNECIMENTO E INSTALAÇÃO</t>
  </si>
  <si>
    <t>13,00+22,75+3,00=38,75M</t>
  </si>
  <si>
    <t>EST-FOR-010</t>
  </si>
  <si>
    <r>
      <rPr>
        <b/>
        <sz val="10"/>
        <color rgb="FF000000"/>
        <rFont val="Arial"/>
        <family val="2"/>
      </rPr>
      <t>Descrição:</t>
    </r>
    <r>
      <rPr>
        <sz val="10"/>
        <color rgb="FF000000"/>
        <rFont val="Arial"/>
        <family val="2"/>
      </rPr>
      <t xml:space="preserve"> PORTA EM MADEIRA DE LEI REVESTIDA EM LAMINADO MELAMÍNICO, COM MARCO EM ALUMÍNIO ANODIZADO NATURAL, TARJETA LIVRE/OCUPADO E DOBRADIÇAS - 60 X 105 CM (PM-03)</t>
    </r>
  </si>
  <si>
    <t>PORTA EM MADEIRA DE LEI REVESTIDA EM LAMINADO MELAMÍNICO, COM MARCO EM ALUMÍNIO ANODIZADO NATURAL, TARJETA LIVRE/OCUPADO E DOBRADIÇAS - 60 X 165 CM</t>
  </si>
  <si>
    <t>Fonte de Preço : SETOP COMPOSIÇÃO 01/2020</t>
  </si>
  <si>
    <t>Fonte de Coeficientes:SETOP</t>
  </si>
  <si>
    <t>COMP.01</t>
  </si>
  <si>
    <t>Fonte de Coeficientes: SME</t>
  </si>
  <si>
    <t>COMP.04</t>
  </si>
  <si>
    <t>CANALETA PARA DRENAGEM, PRÉ-MOLDADA, TIPO MEIA CANA, DIÂMETRO 30CM, EXCLUSIVE TAMPA, INCLUSIVE ASSENTAMENTO EM ARGAMASSA, TRAÇO 1:3 (CIMENTO E AREIA), ESCAVAÇÃO, TRANSPORTE E RETIRADA DO MATERIAL ESCAVADO (EM CAÇAMBA) - CAPTAÇÃO DOS TALUDES</t>
  </si>
  <si>
    <t>DRE-CAN-005</t>
  </si>
  <si>
    <t>13.2.3</t>
  </si>
  <si>
    <t>COMP.06</t>
  </si>
  <si>
    <t>COMP. 06</t>
  </si>
  <si>
    <t>Memoria de calculo discriminada: canaleta a ser instalada na parte porteior do lote e lateral esquerda.</t>
  </si>
  <si>
    <t>Memoria de calculo discriminada: Quantitativo retirado de projeto estrutural.</t>
  </si>
  <si>
    <t>Memoria de calculo discriminada: quantitativo retirado de projeto GLP, portao e grade do abrigo.</t>
  </si>
  <si>
    <t>(4,10*4)+(6*2,00) *0,50= 16,40+12,00 = 28,40 * 0,50 = 14,20m²</t>
  </si>
  <si>
    <t>15,00*1,50=22,50m²</t>
  </si>
  <si>
    <t>Memoria de calculo discriminada: quantitativo retirado do projeto GLP</t>
  </si>
  <si>
    <t>16.7</t>
  </si>
  <si>
    <t>16.17</t>
  </si>
  <si>
    <t>16.25</t>
  </si>
  <si>
    <t>Memoria de calculo discriminada: serão plantadas duas mudas de palmeira cyca no jardim na entrada da escola.</t>
  </si>
  <si>
    <t>Memoria de calculo discriminada: os canteiros serão rodeados de mudar de clorofito gravatinha</t>
  </si>
  <si>
    <t xml:space="preserve">SISTEMA DE VEDAÇÃO VERTICAL INTERNO E EXTERNO </t>
  </si>
  <si>
    <t>ARBUSTOS ORNAMENTAIS EM GERAL. C/ ALTURA MÍNIMA DE 50CM (CLUSIAS FLUMINENSES)</t>
  </si>
  <si>
    <t xml:space="preserve">REVESTIMENTOS DE PISOS INTERNOS E EXTERNOS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</si>
</sst>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164" formatCode="_(* #,##0.00_);_(* \(#,##0.00\);_(* \-??_);_(@_)"/>
    <numFmt numFmtId="165" formatCode="_-* #,##0.00_-;\-* #,##0.00_-;_-* \-??_-;_-@_-"/>
    <numFmt numFmtId="166" formatCode="&quot;R$ &quot;#,##0.00"/>
    <numFmt numFmtId="167" formatCode="#,##0.00\ ;&quot; (&quot;#,##0.00\);&quot; -&quot;#\ ;@\ "/>
    <numFmt numFmtId="168" formatCode="d/mmm"/>
    <numFmt numFmtId="169" formatCode="_-&quot;R$ &quot;* #,##0.00_-;&quot;-R$ &quot;* #,##0.00_-;_-&quot;R$ &quot;* \-??_-;_-@_-"/>
    <numFmt numFmtId="170" formatCode="0.0000"/>
    <numFmt numFmtId="171" formatCode="&quot;R$&quot;\ #,##0.00"/>
  </numFmts>
  <fonts count="27" x14ac:knownFonts="1">
    <font>
      <sz val="11"/>
      <color rgb="FF000000"/>
      <name val="Arial"/>
      <family val="2"/>
      <charset val="1"/>
    </font>
    <font>
      <b/>
      <sz val="10"/>
      <color rgb="FF000000"/>
      <name val="Arial"/>
      <family val="2"/>
      <charset val="1"/>
    </font>
    <font>
      <sz val="10"/>
      <name val="Arial"/>
      <family val="2"/>
      <charset val="1"/>
    </font>
    <font>
      <sz val="11"/>
      <color rgb="FF000000"/>
      <name val="Calibri"/>
      <family val="2"/>
      <charset val="1"/>
    </font>
    <font>
      <b/>
      <sz val="10"/>
      <name val="Arial"/>
      <family val="2"/>
      <charset val="1"/>
    </font>
    <font>
      <b/>
      <sz val="11"/>
      <name val="Arial"/>
      <family val="2"/>
      <charset val="1"/>
    </font>
    <font>
      <sz val="10"/>
      <color rgb="FF00B050"/>
      <name val="Arial"/>
      <family val="2"/>
      <charset val="1"/>
    </font>
    <font>
      <sz val="10"/>
      <color rgb="FF000000"/>
      <name val="Arial"/>
      <family val="2"/>
      <charset val="1"/>
    </font>
    <font>
      <sz val="10"/>
      <color rgb="FF00B0F0"/>
      <name val="Arial"/>
      <family val="2"/>
      <charset val="1"/>
    </font>
    <font>
      <u/>
      <sz val="11"/>
      <color rgb="FF0000FF"/>
      <name val="Arial"/>
      <family val="2"/>
      <charset val="1"/>
    </font>
    <font>
      <sz val="12"/>
      <name val="Arial"/>
      <family val="2"/>
      <charset val="1"/>
    </font>
    <font>
      <b/>
      <sz val="12"/>
      <name val="Arial"/>
      <family val="2"/>
      <charset val="1"/>
    </font>
    <font>
      <b/>
      <sz val="11"/>
      <color rgb="FF000000"/>
      <name val="Arial"/>
      <family val="2"/>
      <charset val="1"/>
    </font>
    <font>
      <sz val="11"/>
      <color rgb="FF000000"/>
      <name val="Times New Roman"/>
      <family val="1"/>
      <charset val="1"/>
    </font>
    <font>
      <sz val="11"/>
      <color rgb="FF000000"/>
      <name val="Arial"/>
      <family val="2"/>
      <charset val="1"/>
    </font>
    <font>
      <sz val="10"/>
      <color rgb="FF000000"/>
      <name val="Arial"/>
      <family val="2"/>
    </font>
    <font>
      <b/>
      <sz val="10"/>
      <color rgb="FF000000"/>
      <name val="Arial"/>
      <family val="2"/>
    </font>
    <font>
      <sz val="8"/>
      <name val="Arial"/>
      <family val="2"/>
      <charset val="1"/>
    </font>
    <font>
      <sz val="10"/>
      <name val="Arial"/>
      <family val="2"/>
    </font>
    <font>
      <b/>
      <sz val="10"/>
      <name val="Arial"/>
      <family val="2"/>
    </font>
    <font>
      <b/>
      <sz val="11"/>
      <name val="Arial"/>
      <family val="2"/>
    </font>
    <font>
      <b/>
      <sz val="11"/>
      <color rgb="FF000000"/>
      <name val="Arial"/>
      <family val="2"/>
    </font>
    <font>
      <sz val="11"/>
      <color rgb="FF000000"/>
      <name val="Arial"/>
      <family val="2"/>
    </font>
    <font>
      <sz val="11"/>
      <name val="Arial"/>
      <family val="2"/>
    </font>
    <font>
      <sz val="9"/>
      <color rgb="FF000000"/>
      <name val="Arial"/>
      <family val="2"/>
    </font>
    <font>
      <b/>
      <sz val="9"/>
      <color rgb="FF000000"/>
      <name val="Arial"/>
      <family val="2"/>
    </font>
    <font>
      <sz val="7.5"/>
      <name val="Arial"/>
      <family val="2"/>
    </font>
  </fonts>
  <fills count="9">
    <fill>
      <patternFill patternType="none"/>
    </fill>
    <fill>
      <patternFill patternType="gray125"/>
    </fill>
    <fill>
      <patternFill patternType="solid">
        <fgColor rgb="FFFFFFFF"/>
        <bgColor rgb="FFFFFFC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s>
  <borders count="23">
    <border>
      <left/>
      <right/>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s>
  <cellStyleXfs count="6">
    <xf numFmtId="0" fontId="0" fillId="0" borderId="0"/>
    <xf numFmtId="164" fontId="14" fillId="0" borderId="0" applyBorder="0" applyProtection="0"/>
    <xf numFmtId="169" fontId="14" fillId="0" borderId="0" applyBorder="0" applyProtection="0"/>
    <xf numFmtId="9" fontId="14" fillId="0" borderId="0" applyBorder="0" applyProtection="0"/>
    <xf numFmtId="0" fontId="9" fillId="0" borderId="0" applyBorder="0" applyProtection="0"/>
    <xf numFmtId="0" fontId="3" fillId="0" borderId="0" applyBorder="0" applyProtection="0"/>
  </cellStyleXfs>
  <cellXfs count="435">
    <xf numFmtId="0" fontId="0" fillId="0" borderId="0" xfId="0"/>
    <xf numFmtId="0" fontId="2" fillId="0" borderId="0" xfId="5" applyFont="1" applyBorder="1" applyAlignment="1" applyProtection="1">
      <alignment horizontal="center" vertical="center"/>
    </xf>
    <xf numFmtId="0" fontId="2" fillId="0" borderId="0" xfId="5" applyFont="1" applyBorder="1" applyAlignment="1" applyProtection="1">
      <alignment horizontal="center"/>
    </xf>
    <xf numFmtId="0" fontId="2" fillId="0" borderId="0" xfId="5" applyFont="1" applyBorder="1" applyAlignment="1" applyProtection="1">
      <alignment vertical="center"/>
    </xf>
    <xf numFmtId="164" fontId="2" fillId="0" borderId="0" xfId="5" applyNumberFormat="1" applyFont="1" applyBorder="1" applyAlignment="1" applyProtection="1">
      <alignment horizontal="center" vertical="center"/>
    </xf>
    <xf numFmtId="0" fontId="4" fillId="0" borderId="0" xfId="5" applyFont="1" applyBorder="1" applyAlignment="1" applyProtection="1">
      <alignment horizontal="center" vertical="center" wrapText="1"/>
    </xf>
    <xf numFmtId="0" fontId="4" fillId="0" borderId="0" xfId="5" applyFont="1" applyBorder="1" applyAlignment="1" applyProtection="1">
      <alignment horizontal="center" wrapText="1"/>
    </xf>
    <xf numFmtId="0" fontId="4" fillId="0" borderId="0" xfId="5" applyFont="1" applyBorder="1" applyAlignment="1" applyProtection="1">
      <alignment vertical="center" wrapText="1"/>
    </xf>
    <xf numFmtId="164" fontId="4" fillId="0" borderId="0" xfId="5" applyNumberFormat="1" applyFont="1" applyBorder="1" applyAlignment="1" applyProtection="1">
      <alignment horizontal="center" vertical="center" wrapText="1"/>
    </xf>
    <xf numFmtId="0" fontId="4" fillId="0" borderId="0" xfId="5" applyFont="1" applyBorder="1" applyAlignment="1" applyProtection="1">
      <alignment vertical="center"/>
    </xf>
    <xf numFmtId="0" fontId="2" fillId="2" borderId="0" xfId="5" applyFont="1" applyFill="1" applyBorder="1" applyAlignment="1" applyProtection="1">
      <alignment vertical="center"/>
    </xf>
    <xf numFmtId="0" fontId="4" fillId="4" borderId="2" xfId="5" applyFont="1" applyFill="1" applyBorder="1" applyAlignment="1" applyProtection="1">
      <alignment horizontal="center" vertical="center"/>
    </xf>
    <xf numFmtId="0" fontId="4" fillId="4" borderId="2" xfId="5" applyFont="1" applyFill="1" applyBorder="1" applyAlignment="1" applyProtection="1">
      <alignment vertical="center"/>
    </xf>
    <xf numFmtId="164" fontId="2" fillId="4" borderId="2" xfId="5" applyNumberFormat="1" applyFont="1" applyFill="1" applyBorder="1" applyAlignment="1" applyProtection="1">
      <alignment vertical="center"/>
    </xf>
    <xf numFmtId="164" fontId="4" fillId="4" borderId="2" xfId="5" applyNumberFormat="1" applyFont="1" applyFill="1" applyBorder="1" applyAlignment="1" applyProtection="1">
      <alignment vertical="center"/>
    </xf>
    <xf numFmtId="164" fontId="4" fillId="4" borderId="2" xfId="1" applyFont="1" applyFill="1" applyBorder="1" applyAlignment="1" applyProtection="1">
      <alignment vertical="center"/>
    </xf>
    <xf numFmtId="0" fontId="4" fillId="0" borderId="2" xfId="5" applyFont="1" applyBorder="1" applyAlignment="1" applyProtection="1">
      <alignment vertical="center" wrapText="1"/>
    </xf>
    <xf numFmtId="164" fontId="4" fillId="0" borderId="2" xfId="1" applyFont="1" applyBorder="1" applyAlignment="1" applyProtection="1">
      <alignment vertical="center" wrapText="1"/>
    </xf>
    <xf numFmtId="0" fontId="4" fillId="0" borderId="2" xfId="5" applyFont="1" applyBorder="1" applyAlignment="1" applyProtection="1">
      <alignment horizontal="center" vertical="center" wrapText="1"/>
    </xf>
    <xf numFmtId="0" fontId="2" fillId="0" borderId="2" xfId="5" applyFont="1" applyBorder="1" applyAlignment="1" applyProtection="1">
      <alignment horizontal="center" vertical="center" wrapText="1"/>
    </xf>
    <xf numFmtId="164" fontId="2" fillId="0" borderId="2" xfId="1" applyFont="1" applyBorder="1" applyAlignment="1" applyProtection="1">
      <alignment horizontal="right" vertical="center"/>
    </xf>
    <xf numFmtId="164" fontId="2" fillId="0" borderId="2" xfId="1" applyFont="1" applyBorder="1" applyAlignment="1" applyProtection="1">
      <alignment vertical="center"/>
    </xf>
    <xf numFmtId="0" fontId="4" fillId="0" borderId="2" xfId="5" applyFont="1" applyBorder="1" applyAlignment="1" applyProtection="1">
      <alignment horizontal="center" vertical="center"/>
    </xf>
    <xf numFmtId="0" fontId="4" fillId="0" borderId="2" xfId="5" applyFont="1" applyBorder="1" applyAlignment="1" applyProtection="1">
      <alignment vertical="center"/>
    </xf>
    <xf numFmtId="0" fontId="2" fillId="0" borderId="2" xfId="5" applyFont="1" applyBorder="1" applyAlignment="1" applyProtection="1">
      <alignment vertical="center"/>
    </xf>
    <xf numFmtId="164" fontId="2" fillId="0" borderId="2" xfId="5" applyNumberFormat="1" applyFont="1" applyBorder="1" applyAlignment="1" applyProtection="1">
      <alignment vertical="center"/>
    </xf>
    <xf numFmtId="164" fontId="4" fillId="0" borderId="2" xfId="5" applyNumberFormat="1" applyFont="1" applyBorder="1" applyAlignment="1" applyProtection="1">
      <alignment vertical="center" wrapText="1"/>
    </xf>
    <xf numFmtId="0" fontId="2" fillId="0" borderId="2" xfId="5" applyFont="1" applyBorder="1" applyAlignment="1" applyProtection="1">
      <alignment horizontal="center" vertical="center"/>
    </xf>
    <xf numFmtId="164" fontId="4" fillId="3" borderId="2" xfId="5" applyNumberFormat="1" applyFont="1" applyFill="1" applyBorder="1" applyAlignment="1" applyProtection="1">
      <alignment vertical="center"/>
    </xf>
    <xf numFmtId="0" fontId="4" fillId="3" borderId="2" xfId="5" applyFont="1" applyFill="1" applyBorder="1" applyAlignment="1" applyProtection="1">
      <alignment horizontal="center" vertical="center"/>
    </xf>
    <xf numFmtId="0" fontId="4" fillId="3" borderId="2" xfId="5" applyFont="1" applyFill="1" applyBorder="1" applyAlignment="1" applyProtection="1">
      <alignment vertical="center"/>
    </xf>
    <xf numFmtId="0" fontId="2" fillId="3" borderId="2" xfId="5" applyFont="1" applyFill="1" applyBorder="1" applyAlignment="1" applyProtection="1">
      <alignment vertical="center"/>
    </xf>
    <xf numFmtId="164" fontId="2" fillId="3" borderId="2" xfId="5" applyNumberFormat="1" applyFont="1" applyFill="1" applyBorder="1" applyAlignment="1" applyProtection="1">
      <alignment vertical="center"/>
    </xf>
    <xf numFmtId="4" fontId="2" fillId="3" borderId="2" xfId="5" applyNumberFormat="1" applyFont="1" applyFill="1" applyBorder="1" applyAlignment="1" applyProtection="1">
      <alignment vertical="center"/>
    </xf>
    <xf numFmtId="0" fontId="4" fillId="4" borderId="4" xfId="5" applyFont="1" applyFill="1" applyBorder="1" applyAlignment="1" applyProtection="1">
      <alignment horizontal="center" vertical="center"/>
    </xf>
    <xf numFmtId="0" fontId="4" fillId="3" borderId="2" xfId="5" applyNumberFormat="1" applyFont="1" applyFill="1" applyBorder="1" applyAlignment="1">
      <alignment horizontal="center" vertical="center"/>
    </xf>
    <xf numFmtId="0" fontId="4" fillId="3" borderId="2" xfId="5" applyNumberFormat="1" applyFont="1" applyFill="1" applyBorder="1" applyAlignment="1">
      <alignment vertical="center"/>
    </xf>
    <xf numFmtId="164" fontId="4" fillId="3" borderId="2" xfId="5" applyNumberFormat="1" applyFont="1" applyFill="1" applyBorder="1" applyAlignment="1" applyProtection="1">
      <alignment vertical="center"/>
    </xf>
    <xf numFmtId="164" fontId="4" fillId="3" borderId="2" xfId="1" applyFont="1" applyFill="1" applyBorder="1" applyAlignment="1" applyProtection="1">
      <alignment vertical="center"/>
    </xf>
    <xf numFmtId="164" fontId="4" fillId="3" borderId="2" xfId="5" applyNumberFormat="1" applyFont="1" applyFill="1" applyBorder="1" applyAlignment="1" applyProtection="1">
      <alignment horizontal="center" vertical="center"/>
    </xf>
    <xf numFmtId="49" fontId="4" fillId="4" borderId="2" xfId="5" applyNumberFormat="1" applyFont="1" applyFill="1" applyBorder="1" applyAlignment="1" applyProtection="1">
      <alignment vertical="center"/>
    </xf>
    <xf numFmtId="49" fontId="4" fillId="4" borderId="2" xfId="5" applyNumberFormat="1" applyFont="1" applyFill="1" applyBorder="1" applyAlignment="1" applyProtection="1">
      <alignment horizontal="right" vertical="center"/>
    </xf>
    <xf numFmtId="0" fontId="2" fillId="4" borderId="2" xfId="5" applyFont="1" applyFill="1" applyBorder="1" applyAlignment="1" applyProtection="1">
      <alignment vertical="center"/>
    </xf>
    <xf numFmtId="0" fontId="2" fillId="0" borderId="0" xfId="5" applyFont="1" applyBorder="1" applyAlignment="1" applyProtection="1"/>
    <xf numFmtId="0" fontId="2" fillId="0" borderId="11" xfId="5" applyFont="1" applyBorder="1" applyAlignment="1" applyProtection="1">
      <alignment horizontal="center" vertical="center"/>
    </xf>
    <xf numFmtId="0" fontId="4" fillId="0" borderId="13" xfId="5" applyFont="1" applyBorder="1" applyAlignment="1" applyProtection="1">
      <alignment horizontal="center"/>
    </xf>
    <xf numFmtId="49" fontId="4" fillId="3" borderId="2" xfId="5" applyNumberFormat="1" applyFont="1" applyFill="1" applyBorder="1" applyAlignment="1" applyProtection="1"/>
    <xf numFmtId="166" fontId="4" fillId="0" borderId="2" xfId="1" applyNumberFormat="1" applyFont="1" applyBorder="1" applyAlignment="1" applyProtection="1">
      <alignment horizontal="center" vertical="center"/>
    </xf>
    <xf numFmtId="0" fontId="4" fillId="0" borderId="2" xfId="5" applyFont="1" applyBorder="1" applyAlignment="1" applyProtection="1"/>
    <xf numFmtId="164" fontId="7" fillId="0" borderId="2" xfId="5" applyNumberFormat="1" applyFont="1" applyBorder="1" applyAlignment="1" applyProtection="1">
      <alignment horizontal="center" vertical="center"/>
    </xf>
    <xf numFmtId="166" fontId="2" fillId="0" borderId="2" xfId="5" applyNumberFormat="1" applyFont="1" applyBorder="1" applyAlignment="1" applyProtection="1">
      <alignment horizontal="center" vertical="center"/>
    </xf>
    <xf numFmtId="0" fontId="4" fillId="3" borderId="2" xfId="5" applyFont="1" applyFill="1" applyBorder="1" applyAlignment="1" applyProtection="1"/>
    <xf numFmtId="0" fontId="2" fillId="0" borderId="2" xfId="5" applyFont="1" applyBorder="1" applyAlignment="1" applyProtection="1"/>
    <xf numFmtId="0" fontId="4" fillId="0" borderId="2" xfId="5" applyFont="1" applyBorder="1" applyAlignment="1" applyProtection="1">
      <alignment horizontal="center"/>
    </xf>
    <xf numFmtId="9" fontId="0" fillId="0" borderId="0" xfId="0" applyNumberFormat="1" applyBorder="1"/>
    <xf numFmtId="0" fontId="0" fillId="0" borderId="0" xfId="0" applyBorder="1"/>
    <xf numFmtId="10" fontId="0" fillId="0" borderId="0" xfId="0" applyNumberFormat="1"/>
    <xf numFmtId="164" fontId="7" fillId="0" borderId="0" xfId="5" applyNumberFormat="1" applyFont="1" applyBorder="1" applyAlignment="1" applyProtection="1">
      <alignment horizontal="center" vertical="center"/>
    </xf>
    <xf numFmtId="164" fontId="4" fillId="3" borderId="11" xfId="5" applyNumberFormat="1" applyFont="1" applyFill="1" applyBorder="1" applyAlignment="1" applyProtection="1">
      <alignment horizontal="center" vertical="center"/>
    </xf>
    <xf numFmtId="10" fontId="4" fillId="3" borderId="1" xfId="5" applyNumberFormat="1" applyFont="1" applyFill="1" applyBorder="1" applyAlignment="1" applyProtection="1">
      <alignment horizontal="center" vertical="center"/>
    </xf>
    <xf numFmtId="0" fontId="0" fillId="0" borderId="12" xfId="0" applyBorder="1"/>
    <xf numFmtId="164" fontId="7" fillId="0" borderId="11" xfId="5" applyNumberFormat="1" applyFont="1" applyBorder="1" applyAlignment="1" applyProtection="1">
      <alignment horizontal="center" vertical="center"/>
    </xf>
    <xf numFmtId="10" fontId="2" fillId="2" borderId="0" xfId="5" applyNumberFormat="1" applyFont="1" applyFill="1" applyBorder="1" applyAlignment="1" applyProtection="1">
      <alignment horizontal="center" vertical="center"/>
    </xf>
    <xf numFmtId="0" fontId="13"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169" fontId="0" fillId="0" borderId="0" xfId="2" applyFont="1" applyBorder="1" applyAlignment="1" applyProtection="1">
      <alignment horizontal="left" vertical="center"/>
    </xf>
    <xf numFmtId="169" fontId="2" fillId="0" borderId="2" xfId="2" applyFont="1" applyBorder="1" applyAlignment="1" applyProtection="1">
      <alignment horizontal="left" vertical="center"/>
    </xf>
    <xf numFmtId="0" fontId="15" fillId="0" borderId="2" xfId="0" applyFont="1" applyBorder="1" applyAlignment="1">
      <alignment horizontal="center" vertical="center"/>
    </xf>
    <xf numFmtId="0" fontId="15" fillId="0" borderId="2" xfId="0" applyFont="1" applyBorder="1" applyAlignment="1">
      <alignment vertical="center"/>
    </xf>
    <xf numFmtId="170" fontId="15" fillId="0" borderId="2" xfId="0" applyNumberFormat="1" applyFont="1" applyBorder="1" applyAlignment="1">
      <alignment horizontal="center" vertical="center"/>
    </xf>
    <xf numFmtId="166" fontId="15" fillId="0" borderId="2" xfId="0" applyNumberFormat="1"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xf>
    <xf numFmtId="0" fontId="16" fillId="0" borderId="2" xfId="0" applyFont="1" applyBorder="1" applyAlignment="1">
      <alignment horizontal="center" vertical="center"/>
    </xf>
    <xf numFmtId="0" fontId="6" fillId="0" borderId="0" xfId="5" applyFont="1" applyFill="1" applyBorder="1" applyAlignment="1" applyProtection="1">
      <alignment vertical="center"/>
    </xf>
    <xf numFmtId="0" fontId="2" fillId="0" borderId="0" xfId="5" applyFont="1" applyFill="1" applyBorder="1" applyAlignment="1" applyProtection="1">
      <alignment vertical="center"/>
    </xf>
    <xf numFmtId="0" fontId="8" fillId="0" borderId="0" xfId="5" applyFont="1" applyFill="1" applyBorder="1" applyAlignment="1" applyProtection="1">
      <alignment vertical="center"/>
    </xf>
    <xf numFmtId="0" fontId="0" fillId="0" borderId="0" xfId="0" applyFill="1"/>
    <xf numFmtId="0" fontId="15" fillId="0" borderId="2" xfId="0" applyFont="1" applyFill="1" applyBorder="1" applyAlignment="1">
      <alignment horizontal="center" vertical="center"/>
    </xf>
    <xf numFmtId="0" fontId="15" fillId="0" borderId="2" xfId="0" applyFont="1" applyFill="1" applyBorder="1" applyAlignment="1">
      <alignment vertical="center" wrapText="1"/>
    </xf>
    <xf numFmtId="170" fontId="15" fillId="0" borderId="2" xfId="0" applyNumberFormat="1" applyFont="1" applyFill="1" applyBorder="1" applyAlignment="1">
      <alignment horizontal="center" vertical="center"/>
    </xf>
    <xf numFmtId="171" fontId="15" fillId="0" borderId="2" xfId="0" applyNumberFormat="1" applyFont="1" applyFill="1" applyBorder="1" applyAlignment="1">
      <alignment horizontal="center" vertical="center"/>
    </xf>
    <xf numFmtId="0" fontId="15" fillId="0" borderId="2" xfId="0" applyFont="1" applyFill="1" applyBorder="1" applyAlignment="1">
      <alignment vertical="center"/>
    </xf>
    <xf numFmtId="0" fontId="2" fillId="0" borderId="2" xfId="5" applyFont="1" applyFill="1" applyBorder="1" applyAlignment="1" applyProtection="1">
      <alignment horizontal="center" vertical="center"/>
    </xf>
    <xf numFmtId="0" fontId="2" fillId="0" borderId="2" xfId="5" applyFont="1" applyFill="1" applyBorder="1" applyAlignment="1" applyProtection="1">
      <alignment vertical="center" wrapText="1"/>
    </xf>
    <xf numFmtId="164" fontId="2" fillId="0" borderId="2" xfId="1" applyFont="1" applyFill="1" applyBorder="1" applyAlignment="1" applyProtection="1">
      <alignment horizontal="right" vertical="center"/>
    </xf>
    <xf numFmtId="164" fontId="2" fillId="0" borderId="2" xfId="5" applyNumberFormat="1" applyFont="1" applyFill="1" applyBorder="1" applyAlignment="1" applyProtection="1">
      <alignment horizontal="right" vertical="center"/>
    </xf>
    <xf numFmtId="164" fontId="2" fillId="0" borderId="2" xfId="1" applyFont="1" applyFill="1" applyBorder="1" applyAlignment="1" applyProtection="1">
      <alignment vertical="center"/>
    </xf>
    <xf numFmtId="0" fontId="7" fillId="0" borderId="2" xfId="4" applyFont="1" applyFill="1" applyBorder="1" applyAlignment="1" applyProtection="1">
      <alignment vertical="center" wrapText="1"/>
    </xf>
    <xf numFmtId="0" fontId="2" fillId="0" borderId="2" xfId="5" applyFont="1" applyFill="1" applyBorder="1" applyAlignment="1" applyProtection="1">
      <alignment horizontal="center" vertical="center" wrapText="1"/>
    </xf>
    <xf numFmtId="0" fontId="2" fillId="0" borderId="2"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7" fillId="0" borderId="2" xfId="0" applyFont="1" applyFill="1" applyBorder="1" applyAlignment="1">
      <alignment vertical="center" wrapText="1"/>
    </xf>
    <xf numFmtId="0" fontId="2" fillId="0" borderId="5" xfId="5" applyNumberFormat="1" applyFont="1" applyFill="1" applyBorder="1" applyAlignment="1">
      <alignment horizontal="center" vertical="center" wrapText="1"/>
    </xf>
    <xf numFmtId="164" fontId="2" fillId="0" borderId="2" xfId="1" applyFont="1" applyFill="1" applyBorder="1" applyAlignment="1" applyProtection="1">
      <alignment horizontal="center" vertical="center"/>
    </xf>
    <xf numFmtId="0" fontId="2" fillId="0" borderId="2" xfId="5"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164" fontId="2" fillId="0" borderId="2" xfId="5" applyNumberFormat="1" applyFont="1" applyFill="1" applyBorder="1" applyAlignment="1" applyProtection="1">
      <alignment horizontal="center" vertical="center"/>
    </xf>
    <xf numFmtId="0" fontId="7" fillId="0" borderId="0" xfId="0" applyFont="1" applyFill="1" applyAlignment="1">
      <alignment vertical="center" wrapText="1"/>
    </xf>
    <xf numFmtId="164" fontId="7" fillId="0" borderId="2" xfId="1" applyFont="1" applyFill="1" applyBorder="1" applyAlignment="1" applyProtection="1">
      <alignment horizontal="right" vertical="center"/>
    </xf>
    <xf numFmtId="0" fontId="4" fillId="0" borderId="2" xfId="5" applyFont="1" applyFill="1" applyBorder="1" applyAlignment="1" applyProtection="1">
      <alignment vertical="center" wrapText="1"/>
    </xf>
    <xf numFmtId="0" fontId="4" fillId="0" borderId="2" xfId="5" applyFont="1" applyFill="1" applyBorder="1" applyAlignment="1" applyProtection="1">
      <alignment horizontal="center" vertical="center"/>
    </xf>
    <xf numFmtId="0" fontId="4" fillId="0" borderId="2" xfId="5" applyFont="1" applyFill="1" applyBorder="1" applyAlignment="1" applyProtection="1">
      <alignment horizontal="center" vertical="center" wrapText="1"/>
    </xf>
    <xf numFmtId="167" fontId="2" fillId="0" borderId="2" xfId="5" applyNumberFormat="1" applyFont="1" applyFill="1" applyBorder="1" applyAlignment="1" applyProtection="1">
      <alignment horizontal="center" vertical="center" wrapText="1"/>
    </xf>
    <xf numFmtId="0" fontId="2" fillId="0" borderId="2" xfId="0" applyFont="1" applyFill="1" applyBorder="1" applyAlignment="1">
      <alignment horizontal="right" vertical="center"/>
    </xf>
    <xf numFmtId="4" fontId="2" fillId="0" borderId="2" xfId="5" applyNumberFormat="1" applyFont="1" applyFill="1" applyBorder="1" applyAlignment="1" applyProtection="1">
      <alignment horizontal="right" vertical="center"/>
    </xf>
    <xf numFmtId="0" fontId="2" fillId="3" borderId="2" xfId="5" applyFont="1" applyFill="1" applyBorder="1" applyAlignment="1" applyProtection="1">
      <alignment horizontal="center"/>
    </xf>
    <xf numFmtId="0" fontId="2" fillId="0" borderId="2" xfId="5" applyFont="1" applyBorder="1" applyAlignment="1" applyProtection="1">
      <alignment horizontal="center"/>
    </xf>
    <xf numFmtId="164" fontId="19" fillId="0" borderId="2" xfId="1" applyFont="1" applyFill="1" applyBorder="1" applyAlignment="1" applyProtection="1">
      <alignment vertical="center"/>
    </xf>
    <xf numFmtId="0" fontId="4" fillId="6" borderId="2" xfId="5" applyFont="1" applyFill="1" applyBorder="1" applyAlignment="1" applyProtection="1">
      <alignment horizontal="center" vertical="center"/>
    </xf>
    <xf numFmtId="0" fontId="4" fillId="6" borderId="2" xfId="5" applyFont="1" applyFill="1" applyBorder="1" applyAlignment="1" applyProtection="1">
      <alignment vertical="center"/>
    </xf>
    <xf numFmtId="164" fontId="4" fillId="6" borderId="2" xfId="5" applyNumberFormat="1" applyFont="1" applyFill="1" applyBorder="1" applyAlignment="1" applyProtection="1">
      <alignment vertical="center"/>
    </xf>
    <xf numFmtId="164" fontId="4" fillId="6" borderId="2" xfId="1" applyFont="1" applyFill="1" applyBorder="1" applyAlignment="1" applyProtection="1">
      <alignment vertical="center"/>
    </xf>
    <xf numFmtId="49" fontId="4" fillId="3" borderId="2" xfId="5" applyNumberFormat="1" applyFont="1" applyFill="1" applyBorder="1" applyAlignment="1" applyProtection="1">
      <alignment horizontal="center" vertical="center" wrapText="1"/>
    </xf>
    <xf numFmtId="164" fontId="4" fillId="3" borderId="2" xfId="5" applyNumberFormat="1" applyFont="1" applyFill="1" applyBorder="1" applyAlignment="1" applyProtection="1">
      <alignment horizontal="center" vertical="center" wrapText="1"/>
    </xf>
    <xf numFmtId="4" fontId="4" fillId="3" borderId="2" xfId="5" applyNumberFormat="1" applyFont="1" applyFill="1" applyBorder="1" applyAlignment="1" applyProtection="1">
      <alignment horizontal="center" vertical="center" wrapText="1"/>
    </xf>
    <xf numFmtId="0" fontId="21" fillId="0" borderId="0" xfId="0" applyFont="1" applyAlignment="1">
      <alignment vertical="center"/>
    </xf>
    <xf numFmtId="10" fontId="20" fillId="0" borderId="2" xfId="5" applyNumberFormat="1" applyFont="1" applyFill="1" applyBorder="1" applyAlignment="1" applyProtection="1">
      <alignment horizontal="right" vertical="center"/>
    </xf>
    <xf numFmtId="0" fontId="21" fillId="0" borderId="0" xfId="0" applyFont="1"/>
    <xf numFmtId="164" fontId="20" fillId="2" borderId="2" xfId="5" applyNumberFormat="1" applyFont="1" applyFill="1" applyBorder="1" applyAlignment="1" applyProtection="1">
      <alignment horizontal="center" vertical="center"/>
    </xf>
    <xf numFmtId="164" fontId="20" fillId="2" borderId="2" xfId="5" applyNumberFormat="1" applyFont="1" applyFill="1" applyBorder="1" applyAlignment="1" applyProtection="1">
      <alignment vertical="center"/>
    </xf>
    <xf numFmtId="165" fontId="20" fillId="2" borderId="2" xfId="5" applyNumberFormat="1" applyFont="1" applyFill="1" applyBorder="1" applyAlignment="1" applyProtection="1">
      <alignment vertical="center"/>
    </xf>
    <xf numFmtId="166" fontId="20" fillId="2" borderId="2" xfId="5" applyNumberFormat="1" applyFont="1" applyFill="1" applyBorder="1" applyAlignment="1" applyProtection="1">
      <alignment vertical="center"/>
    </xf>
    <xf numFmtId="0" fontId="20" fillId="0" borderId="0" xfId="5" applyFont="1" applyFill="1" applyBorder="1" applyAlignment="1" applyProtection="1">
      <alignment vertical="center"/>
    </xf>
    <xf numFmtId="0" fontId="20" fillId="0" borderId="0" xfId="5" applyFont="1" applyBorder="1" applyAlignment="1" applyProtection="1">
      <alignment vertical="center"/>
    </xf>
    <xf numFmtId="10" fontId="20" fillId="2" borderId="2" xfId="5" applyNumberFormat="1" applyFont="1" applyFill="1" applyBorder="1" applyAlignment="1" applyProtection="1">
      <alignment vertical="center"/>
    </xf>
    <xf numFmtId="0" fontId="20" fillId="0" borderId="0" xfId="5" applyFont="1" applyBorder="1" applyAlignment="1" applyProtection="1">
      <alignment horizontal="center" vertical="center"/>
    </xf>
    <xf numFmtId="164" fontId="20" fillId="0" borderId="0" xfId="5" applyNumberFormat="1" applyFont="1" applyBorder="1" applyAlignment="1" applyProtection="1">
      <alignment horizontal="center" vertical="center"/>
    </xf>
    <xf numFmtId="164" fontId="20" fillId="0" borderId="0" xfId="1" applyFont="1" applyBorder="1" applyAlignment="1" applyProtection="1">
      <alignment vertical="center"/>
    </xf>
    <xf numFmtId="164" fontId="4" fillId="0" borderId="0" xfId="5" applyNumberFormat="1" applyFont="1" applyBorder="1" applyAlignment="1" applyProtection="1">
      <alignment horizontal="right" vertical="center" wrapText="1"/>
    </xf>
    <xf numFmtId="164" fontId="20" fillId="2" borderId="2" xfId="5" applyNumberFormat="1" applyFont="1" applyFill="1" applyBorder="1" applyAlignment="1" applyProtection="1">
      <alignment horizontal="right" vertical="center"/>
    </xf>
    <xf numFmtId="164" fontId="20" fillId="0" borderId="0" xfId="5" applyNumberFormat="1" applyFont="1" applyBorder="1" applyAlignment="1" applyProtection="1">
      <alignment horizontal="right" vertical="center"/>
    </xf>
    <xf numFmtId="164" fontId="4" fillId="4" borderId="2" xfId="5" applyNumberFormat="1" applyFont="1" applyFill="1" applyBorder="1" applyAlignment="1" applyProtection="1">
      <alignment horizontal="right" vertical="center"/>
    </xf>
    <xf numFmtId="164" fontId="4" fillId="6" borderId="2" xfId="5" applyNumberFormat="1" applyFont="1" applyFill="1" applyBorder="1" applyAlignment="1" applyProtection="1">
      <alignment horizontal="right" vertical="center"/>
    </xf>
    <xf numFmtId="164" fontId="2" fillId="3" borderId="2" xfId="5" applyNumberFormat="1" applyFont="1" applyFill="1" applyBorder="1" applyAlignment="1" applyProtection="1">
      <alignment horizontal="right" vertical="center"/>
    </xf>
    <xf numFmtId="164" fontId="4" fillId="3" borderId="2" xfId="5" applyNumberFormat="1" applyFont="1" applyFill="1" applyBorder="1" applyAlignment="1" applyProtection="1">
      <alignment horizontal="right" vertical="center"/>
    </xf>
    <xf numFmtId="164" fontId="2" fillId="0" borderId="0" xfId="5" applyNumberFormat="1" applyFont="1" applyBorder="1" applyAlignment="1" applyProtection="1">
      <alignment horizontal="right" vertical="center"/>
    </xf>
    <xf numFmtId="0" fontId="4" fillId="0" borderId="4" xfId="5" applyFont="1" applyBorder="1" applyAlignment="1" applyProtection="1">
      <alignment vertical="center" wrapText="1"/>
    </xf>
    <xf numFmtId="164" fontId="4" fillId="0" borderId="4" xfId="1" applyFont="1" applyBorder="1" applyAlignment="1" applyProtection="1">
      <alignment vertical="center" wrapText="1"/>
    </xf>
    <xf numFmtId="0" fontId="0" fillId="0" borderId="6" xfId="0" applyBorder="1"/>
    <xf numFmtId="10" fontId="20" fillId="0" borderId="4" xfId="5" applyNumberFormat="1" applyFont="1" applyFill="1" applyBorder="1" applyAlignment="1" applyProtection="1">
      <alignment horizontal="right" vertical="center"/>
    </xf>
    <xf numFmtId="10" fontId="20" fillId="2" borderId="4" xfId="5" applyNumberFormat="1" applyFont="1" applyFill="1" applyBorder="1" applyAlignment="1" applyProtection="1">
      <alignment vertical="center"/>
    </xf>
    <xf numFmtId="0" fontId="20" fillId="2" borderId="2" xfId="5" applyFont="1" applyFill="1" applyBorder="1" applyAlignment="1" applyProtection="1">
      <alignment vertical="center"/>
    </xf>
    <xf numFmtId="0" fontId="20" fillId="2" borderId="2" xfId="5" applyFont="1" applyFill="1" applyBorder="1" applyAlignment="1" applyProtection="1">
      <alignment horizontal="right" vertical="center"/>
    </xf>
    <xf numFmtId="0" fontId="21" fillId="0" borderId="2" xfId="0" applyFont="1" applyBorder="1" applyAlignment="1">
      <alignment horizontal="right" vertical="center"/>
    </xf>
    <xf numFmtId="0" fontId="23" fillId="0" borderId="0" xfId="5" applyFont="1" applyFill="1" applyBorder="1" applyAlignment="1" applyProtection="1">
      <alignment vertical="center"/>
    </xf>
    <xf numFmtId="0" fontId="23" fillId="0" borderId="0" xfId="5" applyFont="1" applyBorder="1" applyAlignment="1" applyProtection="1">
      <alignment vertical="center"/>
    </xf>
    <xf numFmtId="0" fontId="20" fillId="0" borderId="0" xfId="5" applyFont="1" applyBorder="1" applyAlignment="1" applyProtection="1">
      <alignment vertical="center" wrapText="1"/>
    </xf>
    <xf numFmtId="0" fontId="20" fillId="0" borderId="0" xfId="5" applyFont="1" applyBorder="1" applyAlignment="1" applyProtection="1">
      <alignment horizontal="center" vertical="center" wrapText="1"/>
    </xf>
    <xf numFmtId="164" fontId="20" fillId="0" borderId="0" xfId="5" applyNumberFormat="1" applyFont="1" applyBorder="1" applyAlignment="1" applyProtection="1">
      <alignment horizontal="center" vertical="center" wrapText="1"/>
    </xf>
    <xf numFmtId="0" fontId="22" fillId="0" borderId="0" xfId="0" applyFont="1" applyAlignment="1">
      <alignment vertical="center"/>
    </xf>
    <xf numFmtId="0" fontId="19" fillId="0" borderId="2" xfId="5" applyNumberFormat="1" applyFont="1" applyFill="1" applyBorder="1" applyAlignment="1">
      <alignment horizontal="center" vertical="center" wrapText="1"/>
    </xf>
    <xf numFmtId="0" fontId="24" fillId="0" borderId="0" xfId="0" applyFont="1" applyAlignment="1">
      <alignment vertical="center"/>
    </xf>
    <xf numFmtId="0" fontId="24" fillId="0" borderId="0" xfId="0" applyFont="1" applyBorder="1" applyAlignment="1">
      <alignment vertical="center"/>
    </xf>
    <xf numFmtId="0" fontId="24" fillId="0" borderId="18" xfId="0" applyFont="1" applyBorder="1" applyAlignment="1">
      <alignment vertical="center"/>
    </xf>
    <xf numFmtId="0" fontId="24" fillId="0" borderId="0" xfId="0" applyFont="1" applyBorder="1" applyAlignment="1">
      <alignment horizontal="left" vertical="center"/>
    </xf>
    <xf numFmtId="0" fontId="24" fillId="0" borderId="16" xfId="0" applyFont="1" applyBorder="1" applyAlignment="1">
      <alignment vertical="center"/>
    </xf>
    <xf numFmtId="0" fontId="24" fillId="0" borderId="10" xfId="0" applyFont="1" applyBorder="1" applyAlignment="1">
      <alignment vertical="center"/>
    </xf>
    <xf numFmtId="0" fontId="24" fillId="6" borderId="0" xfId="0" applyFont="1" applyFill="1" applyAlignment="1">
      <alignment vertical="center"/>
    </xf>
    <xf numFmtId="49" fontId="24" fillId="0" borderId="0" xfId="0" applyNumberFormat="1" applyFont="1" applyBorder="1" applyAlignment="1">
      <alignment horizontal="left" vertical="center"/>
    </xf>
    <xf numFmtId="0" fontId="24" fillId="0" borderId="0" xfId="0" applyFont="1" applyBorder="1" applyAlignment="1">
      <alignment horizontal="left" vertical="center"/>
    </xf>
    <xf numFmtId="2" fontId="24" fillId="0" borderId="0" xfId="0" applyNumberFormat="1"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left" vertical="center"/>
    </xf>
    <xf numFmtId="0" fontId="18" fillId="0" borderId="0" xfId="5" applyFont="1" applyFill="1" applyBorder="1" applyAlignment="1" applyProtection="1">
      <alignment vertical="center"/>
    </xf>
    <xf numFmtId="0" fontId="2" fillId="0" borderId="2" xfId="5" applyFont="1" applyFill="1" applyBorder="1" applyAlignment="1" applyProtection="1">
      <alignment vertical="center"/>
    </xf>
    <xf numFmtId="2" fontId="2" fillId="0" borderId="2" xfId="0" applyNumberFormat="1" applyFont="1" applyFill="1" applyBorder="1" applyAlignment="1">
      <alignment horizontal="right" vertical="center"/>
    </xf>
    <xf numFmtId="164" fontId="2" fillId="0" borderId="4" xfId="5" applyNumberFormat="1" applyFont="1" applyFill="1" applyBorder="1" applyAlignment="1" applyProtection="1">
      <alignment horizontal="right" vertical="center"/>
    </xf>
    <xf numFmtId="49" fontId="2" fillId="0" borderId="2" xfId="5" applyNumberFormat="1" applyFont="1" applyFill="1" applyBorder="1" applyAlignment="1" applyProtection="1">
      <alignment horizontal="center" vertical="center" wrapText="1"/>
    </xf>
    <xf numFmtId="168" fontId="2" fillId="0" borderId="2" xfId="5" applyNumberFormat="1" applyFont="1" applyFill="1" applyBorder="1" applyAlignment="1" applyProtection="1">
      <alignment horizontal="center" vertical="center" wrapText="1"/>
    </xf>
    <xf numFmtId="0" fontId="15" fillId="0" borderId="0" xfId="0" applyFont="1" applyFill="1" applyAlignment="1">
      <alignment vertical="center" wrapText="1"/>
    </xf>
    <xf numFmtId="164" fontId="4" fillId="0" borderId="2" xfId="1" applyFont="1" applyFill="1" applyBorder="1" applyAlignment="1" applyProtection="1">
      <alignment vertical="center" wrapText="1"/>
    </xf>
    <xf numFmtId="0" fontId="18" fillId="0" borderId="2" xfId="5" applyFont="1" applyFill="1" applyBorder="1" applyAlignment="1" applyProtection="1">
      <alignment horizontal="center" vertical="center"/>
    </xf>
    <xf numFmtId="164" fontId="2" fillId="0" borderId="2" xfId="5" applyNumberFormat="1" applyFont="1" applyFill="1" applyBorder="1" applyAlignment="1" applyProtection="1">
      <alignment vertical="center"/>
    </xf>
    <xf numFmtId="0" fontId="4" fillId="0" borderId="2" xfId="5" applyFont="1" applyFill="1" applyBorder="1" applyAlignment="1" applyProtection="1">
      <alignment vertical="center"/>
    </xf>
    <xf numFmtId="164" fontId="18" fillId="0" borderId="2" xfId="1" applyFont="1" applyFill="1" applyBorder="1" applyAlignment="1" applyProtection="1">
      <alignment horizontal="right" vertical="center"/>
    </xf>
    <xf numFmtId="0" fontId="7" fillId="0" borderId="2" xfId="5" applyFont="1" applyFill="1" applyBorder="1" applyAlignment="1" applyProtection="1">
      <alignment horizontal="center" vertical="center"/>
    </xf>
    <xf numFmtId="0" fontId="7" fillId="0" borderId="2" xfId="5" applyFont="1" applyFill="1" applyBorder="1" applyAlignment="1" applyProtection="1">
      <alignment vertical="center" wrapText="1"/>
    </xf>
    <xf numFmtId="164" fontId="7" fillId="0" borderId="2" xfId="1" applyFont="1" applyFill="1" applyBorder="1" applyAlignment="1" applyProtection="1">
      <alignment vertical="center"/>
    </xf>
    <xf numFmtId="0" fontId="7" fillId="0" borderId="0" xfId="5" applyFont="1" applyFill="1" applyBorder="1" applyAlignment="1" applyProtection="1">
      <alignment vertical="center"/>
    </xf>
    <xf numFmtId="49" fontId="2" fillId="0" borderId="3" xfId="5" applyNumberFormat="1" applyFont="1" applyFill="1" applyBorder="1" applyAlignment="1">
      <alignment horizontal="center" vertical="center" wrapText="1"/>
    </xf>
    <xf numFmtId="49" fontId="2" fillId="0" borderId="2" xfId="5" applyNumberFormat="1" applyFont="1" applyFill="1" applyBorder="1" applyAlignment="1">
      <alignment horizontal="center" vertical="center" wrapText="1"/>
    </xf>
    <xf numFmtId="0" fontId="2" fillId="0" borderId="6" xfId="1" applyNumberFormat="1" applyFont="1" applyFill="1" applyBorder="1" applyAlignment="1" applyProtection="1">
      <alignment horizontal="center" vertical="center"/>
    </xf>
    <xf numFmtId="164" fontId="2" fillId="0" borderId="7" xfId="5" applyNumberFormat="1" applyFont="1" applyFill="1" applyBorder="1" applyAlignment="1" applyProtection="1">
      <alignment horizontal="center" vertical="center"/>
    </xf>
    <xf numFmtId="164" fontId="2" fillId="0" borderId="6" xfId="1" applyFont="1" applyFill="1" applyBorder="1" applyAlignment="1" applyProtection="1">
      <alignment horizontal="center" vertical="center"/>
    </xf>
    <xf numFmtId="164" fontId="2" fillId="0" borderId="6" xfId="5" applyNumberFormat="1" applyFont="1" applyFill="1" applyBorder="1" applyAlignment="1" applyProtection="1">
      <alignment horizontal="right" vertical="center"/>
    </xf>
    <xf numFmtId="0" fontId="2" fillId="0" borderId="2" xfId="4" applyFont="1" applyFill="1" applyBorder="1" applyAlignment="1" applyProtection="1">
      <alignment vertical="center" wrapText="1"/>
    </xf>
    <xf numFmtId="164" fontId="2" fillId="0" borderId="2" xfId="5" applyNumberFormat="1" applyFont="1" applyFill="1" applyBorder="1" applyAlignment="1" applyProtection="1">
      <alignment vertical="center" wrapText="1"/>
    </xf>
    <xf numFmtId="164" fontId="2" fillId="0" borderId="2" xfId="1" applyFont="1" applyFill="1" applyBorder="1" applyAlignment="1" applyProtection="1">
      <alignment horizontal="right" vertical="center" wrapText="1"/>
    </xf>
    <xf numFmtId="0" fontId="2" fillId="0" borderId="4" xfId="5" applyFont="1" applyFill="1" applyBorder="1" applyAlignment="1" applyProtection="1">
      <alignment horizontal="center" vertical="center" wrapText="1"/>
    </xf>
    <xf numFmtId="0" fontId="2" fillId="0" borderId="4" xfId="5" applyFont="1" applyFill="1" applyBorder="1" applyAlignment="1" applyProtection="1">
      <alignment vertical="center" wrapText="1"/>
    </xf>
    <xf numFmtId="164" fontId="2" fillId="0" borderId="4" xfId="5" applyNumberFormat="1" applyFont="1" applyFill="1" applyBorder="1" applyAlignment="1" applyProtection="1">
      <alignment vertical="center" wrapText="1"/>
    </xf>
    <xf numFmtId="164" fontId="2" fillId="0" borderId="4" xfId="1" applyFont="1" applyFill="1" applyBorder="1" applyAlignment="1" applyProtection="1">
      <alignment horizontal="right" vertical="center" wrapText="1"/>
    </xf>
    <xf numFmtId="164" fontId="2" fillId="0" borderId="4" xfId="1" applyFont="1" applyFill="1" applyBorder="1" applyAlignment="1" applyProtection="1">
      <alignment vertical="center"/>
    </xf>
    <xf numFmtId="0" fontId="4" fillId="0" borderId="6" xfId="5" applyFont="1" applyFill="1" applyBorder="1" applyAlignment="1" applyProtection="1">
      <alignment horizontal="center" vertical="center" wrapText="1"/>
    </xf>
    <xf numFmtId="0" fontId="2" fillId="0" borderId="6" xfId="5" applyFont="1" applyFill="1" applyBorder="1" applyAlignment="1" applyProtection="1">
      <alignment horizontal="center" vertical="center" wrapText="1"/>
    </xf>
    <xf numFmtId="0" fontId="4" fillId="0" borderId="6" xfId="5" applyFont="1" applyFill="1" applyBorder="1" applyAlignment="1" applyProtection="1">
      <alignment vertical="center" wrapText="1"/>
    </xf>
    <xf numFmtId="0" fontId="2" fillId="0" borderId="6" xfId="5" applyFont="1" applyFill="1" applyBorder="1" applyAlignment="1" applyProtection="1">
      <alignment horizontal="center" vertical="center"/>
    </xf>
    <xf numFmtId="164" fontId="2" fillId="0" borderId="6" xfId="1" applyFont="1" applyFill="1" applyBorder="1" applyAlignment="1" applyProtection="1">
      <alignment horizontal="right" vertical="center"/>
    </xf>
    <xf numFmtId="164" fontId="2" fillId="0" borderId="6" xfId="1" applyFont="1" applyFill="1" applyBorder="1" applyAlignment="1" applyProtection="1">
      <alignment vertical="center"/>
    </xf>
    <xf numFmtId="164" fontId="2" fillId="0" borderId="2" xfId="1" applyFont="1" applyFill="1" applyBorder="1" applyAlignment="1" applyProtection="1">
      <alignment horizontal="center" vertical="center" wrapText="1"/>
    </xf>
    <xf numFmtId="0" fontId="2" fillId="0" borderId="4" xfId="5" applyNumberFormat="1" applyFont="1" applyFill="1" applyBorder="1" applyAlignment="1">
      <alignment horizontal="center" vertical="center" wrapText="1"/>
    </xf>
    <xf numFmtId="0" fontId="2" fillId="0" borderId="8" xfId="5" applyNumberFormat="1" applyFont="1" applyFill="1" applyBorder="1" applyAlignment="1">
      <alignment horizontal="center" vertical="center" wrapText="1"/>
    </xf>
    <xf numFmtId="0" fontId="2" fillId="0" borderId="9" xfId="5" applyNumberFormat="1" applyFont="1" applyFill="1" applyBorder="1" applyAlignment="1">
      <alignment horizontal="center" vertical="center" wrapText="1"/>
    </xf>
    <xf numFmtId="164" fontId="2" fillId="0" borderId="4" xfId="1" applyFont="1" applyFill="1" applyBorder="1" applyAlignment="1" applyProtection="1">
      <alignment horizontal="center" vertical="center" wrapText="1"/>
    </xf>
    <xf numFmtId="164" fontId="2" fillId="0" borderId="4" xfId="1" applyFont="1" applyFill="1" applyBorder="1" applyAlignment="1" applyProtection="1">
      <alignment horizontal="center" vertical="center"/>
    </xf>
    <xf numFmtId="0" fontId="2" fillId="0" borderId="2" xfId="5" applyNumberFormat="1" applyFont="1" applyFill="1" applyBorder="1" applyAlignment="1">
      <alignment horizontal="left" vertical="center" wrapText="1"/>
    </xf>
    <xf numFmtId="0" fontId="7" fillId="0" borderId="2" xfId="0" applyFont="1" applyFill="1" applyBorder="1" applyAlignment="1">
      <alignment wrapText="1"/>
    </xf>
    <xf numFmtId="0" fontId="2" fillId="0" borderId="3" xfId="5" applyNumberFormat="1" applyFont="1" applyFill="1" applyBorder="1" applyAlignment="1">
      <alignment horizontal="center" vertical="center"/>
    </xf>
    <xf numFmtId="0" fontId="2" fillId="0" borderId="6" xfId="5" applyNumberFormat="1" applyFont="1" applyFill="1" applyBorder="1" applyAlignment="1">
      <alignment horizontal="center" vertical="center" wrapText="1"/>
    </xf>
    <xf numFmtId="0" fontId="2" fillId="0" borderId="10" xfId="5" applyNumberFormat="1" applyFont="1" applyFill="1" applyBorder="1" applyAlignment="1">
      <alignment horizontal="center" vertical="center" wrapText="1"/>
    </xf>
    <xf numFmtId="164" fontId="2" fillId="0" borderId="6" xfId="5" applyNumberFormat="1" applyFont="1" applyFill="1" applyBorder="1" applyAlignment="1" applyProtection="1">
      <alignment vertical="center" wrapText="1"/>
    </xf>
    <xf numFmtId="164" fontId="2" fillId="0" borderId="6" xfId="1" applyFont="1" applyFill="1" applyBorder="1" applyAlignment="1" applyProtection="1">
      <alignment horizontal="right" vertical="center" wrapText="1"/>
    </xf>
    <xf numFmtId="49" fontId="2" fillId="0" borderId="2" xfId="5" applyNumberFormat="1" applyFont="1" applyFill="1" applyBorder="1" applyAlignment="1" applyProtection="1">
      <alignment vertical="center" wrapText="1"/>
    </xf>
    <xf numFmtId="0" fontId="2" fillId="0" borderId="2" xfId="5" applyNumberFormat="1" applyFont="1" applyFill="1" applyBorder="1" applyAlignment="1" applyProtection="1">
      <alignment horizontal="center" vertical="center" wrapText="1"/>
    </xf>
    <xf numFmtId="0" fontId="2" fillId="0" borderId="2" xfId="5" applyFont="1" applyBorder="1" applyAlignment="1" applyProtection="1">
      <alignment horizontal="left" vertical="center" wrapText="1"/>
    </xf>
    <xf numFmtId="0" fontId="2" fillId="0" borderId="2" xfId="5" applyFont="1" applyBorder="1" applyAlignment="1" applyProtection="1">
      <alignment horizontal="center" vertical="center" wrapText="1"/>
      <protection locked="0"/>
    </xf>
    <xf numFmtId="169" fontId="4" fillId="0" borderId="2" xfId="2" applyFont="1" applyBorder="1" applyAlignment="1" applyProtection="1">
      <alignment horizontal="left" vertical="center"/>
    </xf>
    <xf numFmtId="0" fontId="15" fillId="0" borderId="2" xfId="0" applyFont="1" applyFill="1" applyBorder="1" applyAlignment="1">
      <alignment horizontal="center" vertical="center" wrapText="1"/>
    </xf>
    <xf numFmtId="44" fontId="15" fillId="0" borderId="2" xfId="2" applyNumberFormat="1" applyFont="1" applyFill="1" applyBorder="1" applyAlignment="1">
      <alignment horizontal="center" vertical="center"/>
    </xf>
    <xf numFmtId="0" fontId="7" fillId="0" borderId="2" xfId="5" applyNumberFormat="1" applyFont="1" applyFill="1" applyBorder="1" applyAlignment="1">
      <alignment horizontal="center" vertical="center"/>
    </xf>
    <xf numFmtId="169" fontId="7" fillId="0" borderId="5" xfId="2" applyFont="1" applyFill="1" applyBorder="1" applyAlignment="1" applyProtection="1">
      <alignment horizontal="center" vertical="center" wrapText="1"/>
    </xf>
    <xf numFmtId="169" fontId="7" fillId="0" borderId="2" xfId="2" applyFont="1" applyFill="1" applyBorder="1" applyAlignment="1" applyProtection="1">
      <alignment horizontal="center" vertical="center" wrapText="1"/>
    </xf>
    <xf numFmtId="169" fontId="7" fillId="0" borderId="2" xfId="2" applyFont="1" applyFill="1" applyBorder="1" applyAlignment="1" applyProtection="1">
      <alignment vertical="center" wrapText="1"/>
    </xf>
    <xf numFmtId="164" fontId="7" fillId="0" borderId="2" xfId="1" applyFont="1" applyFill="1" applyBorder="1" applyAlignment="1" applyProtection="1">
      <alignment horizontal="center" vertical="center"/>
    </xf>
    <xf numFmtId="164" fontId="7" fillId="0" borderId="2" xfId="5" applyNumberFormat="1" applyFont="1" applyFill="1" applyBorder="1" applyAlignment="1" applyProtection="1">
      <alignment horizontal="center" vertical="center"/>
    </xf>
    <xf numFmtId="164" fontId="7" fillId="0" borderId="2" xfId="5" applyNumberFormat="1" applyFont="1" applyFill="1" applyBorder="1" applyAlignment="1" applyProtection="1">
      <alignment horizontal="right" vertical="center"/>
    </xf>
    <xf numFmtId="0" fontId="7" fillId="0" borderId="2" xfId="1" applyNumberFormat="1" applyFont="1" applyFill="1" applyBorder="1" applyAlignment="1" applyProtection="1">
      <alignment horizontal="center" vertical="center"/>
    </xf>
    <xf numFmtId="0" fontId="7" fillId="0" borderId="2" xfId="5" applyNumberFormat="1" applyFont="1" applyFill="1" applyBorder="1" applyAlignment="1">
      <alignment vertical="center" wrapText="1"/>
    </xf>
    <xf numFmtId="0" fontId="7" fillId="0" borderId="0" xfId="0" applyFont="1" applyFill="1" applyAlignment="1">
      <alignment horizontal="left" vertical="center" wrapText="1"/>
    </xf>
    <xf numFmtId="0" fontId="7" fillId="0" borderId="6" xfId="1" applyNumberFormat="1" applyFont="1" applyFill="1" applyBorder="1" applyAlignment="1" applyProtection="1">
      <alignment horizontal="center" vertical="center"/>
    </xf>
    <xf numFmtId="164" fontId="7" fillId="0" borderId="6" xfId="5" applyNumberFormat="1" applyFont="1" applyFill="1" applyBorder="1" applyAlignment="1" applyProtection="1">
      <alignment horizontal="center" vertical="center"/>
    </xf>
    <xf numFmtId="0" fontId="7" fillId="0" borderId="6" xfId="5" applyNumberFormat="1" applyFont="1" applyFill="1" applyBorder="1" applyAlignment="1">
      <alignment horizontal="center" vertical="center"/>
    </xf>
    <xf numFmtId="164" fontId="7" fillId="0" borderId="6" xfId="1" applyFont="1" applyFill="1" applyBorder="1" applyAlignment="1" applyProtection="1">
      <alignment horizontal="center" vertical="center"/>
    </xf>
    <xf numFmtId="164" fontId="7" fillId="0" borderId="6" xfId="5" applyNumberFormat="1" applyFont="1" applyFill="1" applyBorder="1" applyAlignment="1" applyProtection="1">
      <alignment horizontal="right" vertical="center"/>
    </xf>
    <xf numFmtId="0" fontId="7" fillId="0" borderId="4" xfId="1" applyNumberFormat="1" applyFont="1" applyFill="1" applyBorder="1" applyAlignment="1" applyProtection="1">
      <alignment horizontal="center" vertical="center"/>
    </xf>
    <xf numFmtId="164" fontId="7" fillId="0" borderId="4" xfId="5" applyNumberFormat="1" applyFont="1" applyFill="1" applyBorder="1" applyAlignment="1" applyProtection="1">
      <alignment horizontal="center" vertical="center"/>
    </xf>
    <xf numFmtId="0" fontId="7" fillId="0" borderId="4" xfId="5" applyNumberFormat="1" applyFont="1" applyFill="1" applyBorder="1" applyAlignment="1">
      <alignment horizontal="center" vertical="center"/>
    </xf>
    <xf numFmtId="164" fontId="7" fillId="0" borderId="4" xfId="1" applyFont="1" applyFill="1" applyBorder="1" applyAlignment="1" applyProtection="1">
      <alignment horizontal="center" vertical="center"/>
    </xf>
    <xf numFmtId="164" fontId="7" fillId="0" borderId="4" xfId="5" applyNumberFormat="1" applyFont="1" applyFill="1" applyBorder="1" applyAlignment="1" applyProtection="1">
      <alignment horizontal="right" vertical="center"/>
    </xf>
    <xf numFmtId="0" fontId="2" fillId="0" borderId="2" xfId="1" applyNumberFormat="1" applyFont="1" applyFill="1" applyBorder="1" applyAlignment="1" applyProtection="1">
      <alignment horizontal="center" vertical="center"/>
    </xf>
    <xf numFmtId="0" fontId="2" fillId="0" borderId="2" xfId="5" applyNumberFormat="1" applyFont="1" applyFill="1" applyBorder="1" applyAlignment="1">
      <alignment vertical="center" wrapText="1"/>
    </xf>
    <xf numFmtId="49" fontId="7" fillId="0" borderId="2" xfId="5"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0" xfId="0" applyFont="1" applyBorder="1" applyAlignment="1">
      <alignment horizontal="left" vertical="center"/>
    </xf>
    <xf numFmtId="0" fontId="24" fillId="8" borderId="0" xfId="0" applyFont="1" applyFill="1" applyAlignment="1">
      <alignment vertical="center"/>
    </xf>
    <xf numFmtId="0" fontId="24" fillId="0" borderId="0" xfId="0" applyFont="1" applyBorder="1" applyAlignment="1">
      <alignment horizontal="left" vertical="center"/>
    </xf>
    <xf numFmtId="49" fontId="2" fillId="0" borderId="8" xfId="5" applyNumberFormat="1" applyFont="1" applyFill="1" applyBorder="1" applyAlignment="1">
      <alignment horizontal="center" vertical="center" wrapText="1"/>
    </xf>
    <xf numFmtId="164" fontId="2" fillId="0" borderId="4" xfId="1" applyFont="1" applyFill="1" applyBorder="1" applyAlignment="1" applyProtection="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171" fontId="15" fillId="0" borderId="2" xfId="2" applyNumberFormat="1" applyFont="1" applyFill="1" applyBorder="1" applyAlignment="1">
      <alignment horizontal="center" vertical="center"/>
    </xf>
    <xf numFmtId="0" fontId="18" fillId="0" borderId="2" xfId="5" applyFont="1" applyFill="1" applyBorder="1" applyAlignment="1" applyProtection="1">
      <alignment vertical="center" wrapText="1"/>
    </xf>
    <xf numFmtId="0" fontId="4" fillId="4" borderId="2" xfId="5" applyFont="1" applyFill="1" applyBorder="1" applyAlignment="1" applyProtection="1">
      <alignment vertical="center" wrapText="1"/>
    </xf>
    <xf numFmtId="0" fontId="4" fillId="6" borderId="2" xfId="5" applyFont="1" applyFill="1" applyBorder="1" applyAlignment="1" applyProtection="1">
      <alignment vertical="center" wrapText="1"/>
    </xf>
    <xf numFmtId="0" fontId="4" fillId="3" borderId="2" xfId="5" applyFont="1" applyFill="1" applyBorder="1" applyAlignment="1" applyProtection="1">
      <alignment vertical="center" wrapText="1"/>
    </xf>
    <xf numFmtId="0" fontId="4" fillId="3" borderId="2" xfId="5" applyNumberFormat="1" applyFont="1" applyFill="1" applyBorder="1" applyAlignment="1">
      <alignment vertical="center" wrapText="1"/>
    </xf>
    <xf numFmtId="49" fontId="4" fillId="4" borderId="2" xfId="5" applyNumberFormat="1" applyFont="1" applyFill="1" applyBorder="1" applyAlignment="1" applyProtection="1">
      <alignment vertical="center" wrapText="1"/>
    </xf>
    <xf numFmtId="0" fontId="2" fillId="0" borderId="0" xfId="5" applyFont="1" applyBorder="1" applyAlignment="1" applyProtection="1">
      <alignment vertical="center" wrapText="1"/>
    </xf>
    <xf numFmtId="0" fontId="26" fillId="0" borderId="2" xfId="5" applyFont="1" applyFill="1" applyBorder="1" applyAlignment="1" applyProtection="1">
      <alignment vertical="center" wrapText="1"/>
    </xf>
    <xf numFmtId="0" fontId="4" fillId="0" borderId="3" xfId="5" applyFont="1" applyFill="1" applyBorder="1" applyAlignment="1" applyProtection="1">
      <alignment horizontal="right" vertical="center" wrapText="1"/>
    </xf>
    <xf numFmtId="0" fontId="4" fillId="0" borderId="15" xfId="5" applyFont="1" applyFill="1" applyBorder="1" applyAlignment="1" applyProtection="1">
      <alignment horizontal="right" vertical="center" wrapText="1"/>
    </xf>
    <xf numFmtId="0" fontId="4" fillId="0" borderId="5" xfId="5" applyFont="1" applyFill="1" applyBorder="1" applyAlignment="1" applyProtection="1">
      <alignment horizontal="right" vertical="center" wrapText="1"/>
    </xf>
    <xf numFmtId="0" fontId="4" fillId="0" borderId="3" xfId="5" applyFont="1" applyBorder="1" applyAlignment="1" applyProtection="1">
      <alignment horizontal="right" vertical="center" wrapText="1"/>
    </xf>
    <xf numFmtId="0" fontId="4" fillId="0" borderId="15" xfId="5" applyFont="1" applyBorder="1" applyAlignment="1" applyProtection="1">
      <alignment horizontal="right" vertical="center" wrapText="1"/>
    </xf>
    <xf numFmtId="0" fontId="4" fillId="0" borderId="5" xfId="5" applyFont="1" applyBorder="1" applyAlignment="1" applyProtection="1">
      <alignment horizontal="right" vertical="center" wrapText="1"/>
    </xf>
    <xf numFmtId="0" fontId="19" fillId="0" borderId="3" xfId="5" applyFont="1" applyBorder="1" applyAlignment="1" applyProtection="1">
      <alignment horizontal="right" vertical="center" wrapText="1"/>
    </xf>
    <xf numFmtId="0" fontId="19" fillId="0" borderId="15" xfId="5" applyFont="1" applyBorder="1" applyAlignment="1" applyProtection="1">
      <alignment horizontal="right" vertical="center" wrapText="1"/>
    </xf>
    <xf numFmtId="0" fontId="19" fillId="0" borderId="5" xfId="5" applyFont="1" applyBorder="1" applyAlignment="1" applyProtection="1">
      <alignment horizontal="right" vertical="center" wrapText="1"/>
    </xf>
    <xf numFmtId="0" fontId="4" fillId="0" borderId="8" xfId="5" applyFont="1" applyBorder="1" applyAlignment="1" applyProtection="1">
      <alignment horizontal="right" vertical="center" wrapText="1"/>
    </xf>
    <xf numFmtId="0" fontId="4" fillId="0" borderId="14" xfId="5" applyFont="1" applyBorder="1" applyAlignment="1" applyProtection="1">
      <alignment horizontal="right" vertical="center" wrapText="1"/>
    </xf>
    <xf numFmtId="0" fontId="4" fillId="0" borderId="9" xfId="5" applyFont="1" applyBorder="1" applyAlignment="1" applyProtection="1">
      <alignment horizontal="right" vertical="center" wrapText="1"/>
    </xf>
    <xf numFmtId="0" fontId="2" fillId="0" borderId="8" xfId="5" applyFont="1" applyBorder="1" applyAlignment="1" applyProtection="1">
      <alignment horizontal="center"/>
    </xf>
    <xf numFmtId="0" fontId="2" fillId="0" borderId="14" xfId="5" applyFont="1" applyBorder="1" applyAlignment="1" applyProtection="1">
      <alignment horizontal="center"/>
    </xf>
    <xf numFmtId="0" fontId="2" fillId="0" borderId="9" xfId="5" applyFont="1" applyBorder="1" applyAlignment="1" applyProtection="1">
      <alignment horizontal="center"/>
    </xf>
    <xf numFmtId="0" fontId="2" fillId="0" borderId="17" xfId="5" applyFont="1" applyBorder="1" applyAlignment="1" applyProtection="1">
      <alignment horizontal="center"/>
    </xf>
    <xf numFmtId="0" fontId="2" fillId="0" borderId="0" xfId="5" applyFont="1" applyBorder="1" applyAlignment="1" applyProtection="1">
      <alignment horizontal="center"/>
    </xf>
    <xf numFmtId="0" fontId="2" fillId="0" borderId="18" xfId="5" applyFont="1" applyBorder="1" applyAlignment="1" applyProtection="1">
      <alignment horizontal="center"/>
    </xf>
    <xf numFmtId="0" fontId="2" fillId="0" borderId="7" xfId="5" applyFont="1" applyBorder="1" applyAlignment="1" applyProtection="1">
      <alignment horizontal="center"/>
    </xf>
    <xf numFmtId="0" fontId="2" fillId="0" borderId="16" xfId="5" applyFont="1" applyBorder="1" applyAlignment="1" applyProtection="1">
      <alignment horizontal="center"/>
    </xf>
    <xf numFmtId="0" fontId="2" fillId="0" borderId="10" xfId="5" applyFont="1" applyBorder="1" applyAlignment="1" applyProtection="1">
      <alignment horizontal="center"/>
    </xf>
    <xf numFmtId="0" fontId="5" fillId="6" borderId="3" xfId="5" applyFont="1" applyFill="1" applyBorder="1" applyAlignment="1" applyProtection="1">
      <alignment horizontal="center" vertical="top" wrapText="1"/>
    </xf>
    <xf numFmtId="0" fontId="5" fillId="6" borderId="15" xfId="5" applyFont="1" applyFill="1" applyBorder="1" applyAlignment="1" applyProtection="1">
      <alignment horizontal="center" vertical="top" wrapText="1"/>
    </xf>
    <xf numFmtId="0" fontId="5" fillId="6" borderId="5" xfId="5" applyFont="1" applyFill="1" applyBorder="1" applyAlignment="1" applyProtection="1">
      <alignment horizontal="center" vertical="top" wrapText="1"/>
    </xf>
    <xf numFmtId="0" fontId="20" fillId="2" borderId="3" xfId="5" applyFont="1" applyFill="1" applyBorder="1" applyAlignment="1" applyProtection="1">
      <alignment horizontal="left" vertical="center" wrapText="1"/>
    </xf>
    <xf numFmtId="0" fontId="20" fillId="2" borderId="15" xfId="5" applyFont="1" applyFill="1" applyBorder="1" applyAlignment="1" applyProtection="1">
      <alignment horizontal="left" vertical="center" wrapText="1"/>
    </xf>
    <xf numFmtId="0" fontId="20" fillId="2" borderId="5" xfId="5" applyFont="1" applyFill="1" applyBorder="1" applyAlignment="1" applyProtection="1">
      <alignment horizontal="left" vertical="center" wrapText="1"/>
    </xf>
    <xf numFmtId="0" fontId="20" fillId="2" borderId="3" xfId="5" applyFont="1" applyFill="1" applyBorder="1" applyAlignment="1" applyProtection="1">
      <alignment vertical="center"/>
    </xf>
    <xf numFmtId="0" fontId="20" fillId="2" borderId="15" xfId="5" applyFont="1" applyFill="1" applyBorder="1" applyAlignment="1" applyProtection="1">
      <alignment vertical="center"/>
    </xf>
    <xf numFmtId="0" fontId="20" fillId="2" borderId="5" xfId="5" applyFont="1" applyFill="1" applyBorder="1" applyAlignment="1" applyProtection="1">
      <alignment vertical="center"/>
    </xf>
    <xf numFmtId="0" fontId="10" fillId="0" borderId="8" xfId="5" applyFont="1" applyBorder="1" applyAlignment="1" applyProtection="1">
      <alignment horizontal="center" wrapText="1"/>
    </xf>
    <xf numFmtId="0" fontId="10" fillId="0" borderId="14" xfId="5" applyFont="1" applyBorder="1" applyAlignment="1" applyProtection="1">
      <alignment horizontal="center" wrapText="1"/>
    </xf>
    <xf numFmtId="0" fontId="10" fillId="0" borderId="9" xfId="5" applyFont="1" applyBorder="1" applyAlignment="1" applyProtection="1">
      <alignment horizontal="center" wrapText="1"/>
    </xf>
    <xf numFmtId="0" fontId="10" fillId="0" borderId="17" xfId="5" applyFont="1" applyBorder="1" applyAlignment="1" applyProtection="1">
      <alignment horizontal="center" wrapText="1"/>
    </xf>
    <xf numFmtId="0" fontId="10" fillId="0" borderId="0" xfId="5" applyFont="1" applyBorder="1" applyAlignment="1" applyProtection="1">
      <alignment horizontal="center" wrapText="1"/>
    </xf>
    <xf numFmtId="0" fontId="10" fillId="0" borderId="18" xfId="5" applyFont="1" applyBorder="1" applyAlignment="1" applyProtection="1">
      <alignment horizontal="center" wrapText="1"/>
    </xf>
    <xf numFmtId="0" fontId="10" fillId="0" borderId="7" xfId="5" applyFont="1" applyBorder="1" applyAlignment="1" applyProtection="1">
      <alignment horizontal="center" wrapText="1"/>
    </xf>
    <xf numFmtId="0" fontId="10" fillId="0" borderId="16" xfId="5" applyFont="1" applyBorder="1" applyAlignment="1" applyProtection="1">
      <alignment horizontal="center" wrapText="1"/>
    </xf>
    <xf numFmtId="0" fontId="10" fillId="0" borderId="10" xfId="5" applyFont="1" applyBorder="1" applyAlignment="1" applyProtection="1">
      <alignment horizontal="center" wrapText="1"/>
    </xf>
    <xf numFmtId="0" fontId="20" fillId="2" borderId="3" xfId="5" applyFont="1" applyFill="1" applyBorder="1" applyAlignment="1" applyProtection="1">
      <alignment horizontal="left" vertical="center"/>
    </xf>
    <xf numFmtId="0" fontId="20" fillId="2" borderId="15" xfId="5" applyFont="1" applyFill="1" applyBorder="1" applyAlignment="1" applyProtection="1">
      <alignment horizontal="left" vertical="center"/>
    </xf>
    <xf numFmtId="0" fontId="2" fillId="0" borderId="2" xfId="5" applyFont="1" applyBorder="1" applyAlignment="1" applyProtection="1">
      <alignment horizontal="left" vertical="center"/>
      <protection locked="0"/>
    </xf>
    <xf numFmtId="0" fontId="10" fillId="0" borderId="15" xfId="5" applyFont="1" applyBorder="1" applyAlignment="1" applyProtection="1">
      <alignment horizontal="center" wrapText="1"/>
    </xf>
    <xf numFmtId="0" fontId="2" fillId="0" borderId="15" xfId="5" applyFont="1" applyBorder="1" applyAlignment="1" applyProtection="1">
      <alignment horizontal="center" vertical="center"/>
    </xf>
    <xf numFmtId="0" fontId="2" fillId="0" borderId="14" xfId="5" applyFont="1" applyBorder="1" applyAlignment="1" applyProtection="1">
      <alignment horizontal="center" vertical="center"/>
    </xf>
    <xf numFmtId="0" fontId="4" fillId="0" borderId="11" xfId="5" applyFont="1" applyBorder="1" applyAlignment="1" applyProtection="1">
      <alignment horizontal="center" vertical="center"/>
    </xf>
    <xf numFmtId="0" fontId="4" fillId="3" borderId="11" xfId="5" applyFont="1" applyFill="1" applyBorder="1" applyAlignment="1" applyProtection="1">
      <alignment horizontal="center" vertical="center"/>
    </xf>
    <xf numFmtId="0" fontId="11" fillId="0" borderId="15" xfId="5" applyFont="1" applyBorder="1" applyAlignment="1" applyProtection="1">
      <alignment horizontal="center" vertical="center"/>
    </xf>
    <xf numFmtId="0" fontId="12" fillId="0" borderId="7" xfId="0" applyFont="1" applyBorder="1" applyAlignment="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20" fillId="2" borderId="8" xfId="5" applyFont="1" applyFill="1" applyBorder="1" applyAlignment="1" applyProtection="1">
      <alignment vertical="center"/>
    </xf>
    <xf numFmtId="0" fontId="20" fillId="2" borderId="14" xfId="5" applyFont="1" applyFill="1" applyBorder="1" applyAlignment="1" applyProtection="1">
      <alignment vertical="center"/>
    </xf>
    <xf numFmtId="0" fontId="20" fillId="2" borderId="9" xfId="5" applyFont="1" applyFill="1" applyBorder="1" applyAlignment="1" applyProtection="1">
      <alignment vertical="center"/>
    </xf>
    <xf numFmtId="0" fontId="15" fillId="0" borderId="2" xfId="0" applyFont="1" applyFill="1" applyBorder="1" applyAlignment="1">
      <alignment horizontal="right" vertical="center"/>
    </xf>
    <xf numFmtId="0" fontId="15"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6" fillId="6" borderId="3"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5" xfId="0" applyFont="1" applyFill="1" applyBorder="1" applyAlignment="1">
      <alignment horizontal="center"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5" fillId="0"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5" fillId="0" borderId="2" xfId="0" applyFont="1" applyBorder="1" applyAlignment="1">
      <alignment vertical="center"/>
    </xf>
    <xf numFmtId="0" fontId="16" fillId="0" borderId="2" xfId="0" applyFont="1" applyBorder="1" applyAlignment="1">
      <alignment horizontal="left" vertical="center" wrapText="1"/>
    </xf>
    <xf numFmtId="0" fontId="16" fillId="7" borderId="2" xfId="0" applyFont="1" applyFill="1" applyBorder="1" applyAlignment="1">
      <alignment horizontal="center" vertical="center"/>
    </xf>
    <xf numFmtId="0" fontId="16" fillId="0" borderId="2" xfId="0"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right"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wrapText="1"/>
    </xf>
    <xf numFmtId="0" fontId="2" fillId="0" borderId="2" xfId="5" applyFont="1" applyBorder="1" applyAlignment="1" applyProtection="1">
      <alignment horizontal="left" vertical="center" wrapText="1"/>
    </xf>
    <xf numFmtId="0" fontId="4" fillId="0" borderId="2" xfId="5" applyFont="1" applyBorder="1" applyAlignment="1" applyProtection="1">
      <alignment horizontal="left"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4" fillId="3" borderId="19" xfId="5" applyFont="1" applyFill="1" applyBorder="1" applyAlignment="1" applyProtection="1">
      <alignment horizontal="center" vertical="center"/>
    </xf>
    <xf numFmtId="0" fontId="2" fillId="0" borderId="2" xfId="5" applyFont="1" applyBorder="1" applyAlignment="1" applyProtection="1">
      <alignment horizontal="center" vertical="center" wrapText="1"/>
    </xf>
    <xf numFmtId="0" fontId="4" fillId="3" borderId="2" xfId="5" applyFont="1" applyFill="1" applyBorder="1" applyAlignment="1" applyProtection="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7" xfId="0" applyFont="1" applyBorder="1" applyAlignment="1">
      <alignment horizontal="left" vertical="center"/>
    </xf>
    <xf numFmtId="0" fontId="24" fillId="0" borderId="16" xfId="0" applyFont="1" applyBorder="1" applyAlignment="1">
      <alignment horizontal="left" vertical="center"/>
    </xf>
    <xf numFmtId="0" fontId="24" fillId="0" borderId="10" xfId="0" applyFont="1" applyBorder="1" applyAlignment="1">
      <alignment horizontal="left" vertical="center"/>
    </xf>
    <xf numFmtId="0" fontId="24" fillId="0" borderId="0" xfId="0" applyFont="1" applyBorder="1" applyAlignment="1">
      <alignment horizontal="center" vertical="center"/>
    </xf>
    <xf numFmtId="0" fontId="24" fillId="0" borderId="17" xfId="0" applyFont="1" applyBorder="1" applyAlignment="1">
      <alignment horizontal="left" vertical="center"/>
    </xf>
    <xf numFmtId="0" fontId="24" fillId="0" borderId="0" xfId="0" applyFont="1" applyBorder="1" applyAlignment="1">
      <alignment horizontal="left" vertical="center"/>
    </xf>
    <xf numFmtId="0" fontId="24" fillId="0" borderId="18" xfId="0" applyFont="1" applyBorder="1" applyAlignment="1">
      <alignment horizontal="left" vertical="center"/>
    </xf>
    <xf numFmtId="0" fontId="25" fillId="6" borderId="2" xfId="0" applyFont="1" applyFill="1" applyBorder="1" applyAlignment="1">
      <alignment horizontal="center" vertical="center"/>
    </xf>
    <xf numFmtId="0" fontId="25" fillId="6" borderId="2" xfId="0" applyFont="1" applyFill="1" applyBorder="1" applyAlignment="1">
      <alignment horizontal="left" vertical="center"/>
    </xf>
    <xf numFmtId="0" fontId="24" fillId="0" borderId="0" xfId="0" applyFont="1" applyBorder="1" applyAlignment="1">
      <alignment horizontal="left" vertical="center" wrapText="1"/>
    </xf>
    <xf numFmtId="0" fontId="24" fillId="0" borderId="18" xfId="0" applyFont="1" applyBorder="1" applyAlignment="1">
      <alignment horizontal="left" vertical="center" wrapText="1"/>
    </xf>
    <xf numFmtId="0" fontId="24" fillId="0" borderId="8" xfId="0" applyFont="1" applyBorder="1" applyAlignment="1">
      <alignment horizontal="left" vertical="center" wrapText="1"/>
    </xf>
    <xf numFmtId="0" fontId="24" fillId="0" borderId="17" xfId="0" applyFont="1" applyBorder="1" applyAlignment="1">
      <alignment horizontal="left" vertical="center" wrapText="1"/>
    </xf>
    <xf numFmtId="0" fontId="23" fillId="0" borderId="8" xfId="5" applyFont="1" applyBorder="1" applyAlignment="1" applyProtection="1">
      <alignment horizontal="center" vertical="center"/>
    </xf>
    <xf numFmtId="0" fontId="23" fillId="0" borderId="14" xfId="5" applyFont="1" applyBorder="1" applyAlignment="1" applyProtection="1">
      <alignment horizontal="center" vertical="center"/>
    </xf>
    <xf numFmtId="0" fontId="23" fillId="0" borderId="9" xfId="5" applyFont="1" applyBorder="1" applyAlignment="1" applyProtection="1">
      <alignment horizontal="center" vertical="center"/>
    </xf>
    <xf numFmtId="0" fontId="23" fillId="0" borderId="17" xfId="5" applyFont="1" applyBorder="1" applyAlignment="1" applyProtection="1">
      <alignment horizontal="center" vertical="center"/>
    </xf>
    <xf numFmtId="0" fontId="23" fillId="0" borderId="0" xfId="5" applyFont="1" applyBorder="1" applyAlignment="1" applyProtection="1">
      <alignment horizontal="center" vertical="center"/>
    </xf>
    <xf numFmtId="0" fontId="23" fillId="0" borderId="18" xfId="5" applyFont="1" applyBorder="1" applyAlignment="1" applyProtection="1">
      <alignment horizontal="center" vertical="center"/>
    </xf>
    <xf numFmtId="0" fontId="23" fillId="0" borderId="7" xfId="5" applyFont="1" applyBorder="1" applyAlignment="1" applyProtection="1">
      <alignment horizontal="center" vertical="center"/>
    </xf>
    <xf numFmtId="0" fontId="23" fillId="0" borderId="16" xfId="5" applyFont="1" applyBorder="1" applyAlignment="1" applyProtection="1">
      <alignment horizontal="center" vertical="center"/>
    </xf>
    <xf numFmtId="0" fontId="23" fillId="0" borderId="10" xfId="5" applyFont="1" applyBorder="1" applyAlignment="1" applyProtection="1">
      <alignment horizontal="center" vertical="center"/>
    </xf>
    <xf numFmtId="0" fontId="20" fillId="6" borderId="3" xfId="5" applyFont="1" applyFill="1" applyBorder="1" applyAlignment="1" applyProtection="1">
      <alignment horizontal="center" vertical="center" wrapText="1"/>
    </xf>
    <xf numFmtId="0" fontId="20" fillId="6" borderId="15" xfId="5" applyFont="1" applyFill="1" applyBorder="1" applyAlignment="1" applyProtection="1">
      <alignment horizontal="center" vertical="center" wrapText="1"/>
    </xf>
    <xf numFmtId="0" fontId="20" fillId="6" borderId="5" xfId="5" applyFont="1" applyFill="1" applyBorder="1" applyAlignment="1" applyProtection="1">
      <alignment horizontal="center" vertical="center" wrapText="1"/>
    </xf>
    <xf numFmtId="0" fontId="20" fillId="2" borderId="5" xfId="5" applyFont="1" applyFill="1" applyBorder="1" applyAlignment="1" applyProtection="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4" fillId="0" borderId="7" xfId="0" applyFont="1" applyBorder="1" applyAlignment="1">
      <alignment vertical="center"/>
    </xf>
    <xf numFmtId="0" fontId="24" fillId="0" borderId="16" xfId="0" applyFont="1" applyBorder="1" applyAlignment="1">
      <alignment vertical="center"/>
    </xf>
    <xf numFmtId="0" fontId="24" fillId="0" borderId="10" xfId="0" applyFont="1" applyBorder="1" applyAlignment="1">
      <alignment vertical="center"/>
    </xf>
    <xf numFmtId="0" fontId="24" fillId="0" borderId="7" xfId="0" applyFont="1" applyBorder="1" applyAlignment="1">
      <alignment horizontal="left" vertical="center" wrapText="1"/>
    </xf>
    <xf numFmtId="0" fontId="24" fillId="0" borderId="16" xfId="0" applyFont="1" applyBorder="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center" vertical="center"/>
    </xf>
    <xf numFmtId="0" fontId="25" fillId="0" borderId="6" xfId="0" applyFont="1" applyFill="1" applyBorder="1" applyAlignment="1">
      <alignment horizontal="left" vertical="center"/>
    </xf>
    <xf numFmtId="0" fontId="25" fillId="6" borderId="3" xfId="0" applyFont="1" applyFill="1" applyBorder="1" applyAlignment="1">
      <alignment horizontal="center" vertical="center"/>
    </xf>
    <xf numFmtId="0" fontId="25" fillId="6" borderId="5" xfId="0" applyFont="1" applyFill="1" applyBorder="1" applyAlignment="1">
      <alignment horizontal="center" vertical="center"/>
    </xf>
    <xf numFmtId="0" fontId="25" fillId="6" borderId="3" xfId="0" applyFont="1" applyFill="1" applyBorder="1" applyAlignment="1">
      <alignment horizontal="left" vertical="center"/>
    </xf>
    <xf numFmtId="0" fontId="25" fillId="6" borderId="15" xfId="0" applyFont="1" applyFill="1" applyBorder="1" applyAlignment="1">
      <alignment horizontal="left" vertical="center"/>
    </xf>
    <xf numFmtId="0" fontId="25" fillId="6" borderId="5" xfId="0" applyFont="1" applyFill="1" applyBorder="1" applyAlignment="1">
      <alignment horizontal="left" vertical="center"/>
    </xf>
    <xf numFmtId="0" fontId="25" fillId="6" borderId="6" xfId="0" applyFont="1" applyFill="1" applyBorder="1" applyAlignment="1">
      <alignment horizontal="left" vertical="center"/>
    </xf>
    <xf numFmtId="0" fontId="24" fillId="0" borderId="14" xfId="0" applyFont="1" applyBorder="1" applyAlignment="1">
      <alignment vertical="center" wrapText="1"/>
    </xf>
    <xf numFmtId="0" fontId="24" fillId="0" borderId="9" xfId="0" applyFont="1" applyBorder="1" applyAlignment="1">
      <alignment vertical="center" wrapText="1"/>
    </xf>
    <xf numFmtId="49" fontId="24" fillId="0" borderId="0"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0" fontId="24" fillId="0" borderId="14" xfId="0" applyFont="1" applyBorder="1" applyAlignment="1">
      <alignment horizontal="center" vertical="center"/>
    </xf>
    <xf numFmtId="10" fontId="1" fillId="0" borderId="3" xfId="5" applyNumberFormat="1" applyFont="1" applyBorder="1" applyAlignment="1" applyProtection="1">
      <alignment horizontal="center" vertical="center"/>
    </xf>
    <xf numFmtId="166" fontId="1" fillId="0" borderId="3" xfId="5" applyNumberFormat="1" applyFont="1" applyBorder="1" applyAlignment="1" applyProtection="1">
      <alignment horizontal="center" vertical="center"/>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10" fontId="2" fillId="0" borderId="2" xfId="5" applyNumberFormat="1" applyFont="1" applyFill="1" applyBorder="1" applyAlignment="1" applyProtection="1">
      <alignment horizontal="center" vertical="center"/>
    </xf>
    <xf numFmtId="10" fontId="7" fillId="0" borderId="2" xfId="5" applyNumberFormat="1" applyFont="1" applyFill="1" applyBorder="1" applyAlignment="1" applyProtection="1">
      <alignment horizontal="center" vertical="center"/>
    </xf>
    <xf numFmtId="166" fontId="2" fillId="0" borderId="2" xfId="5" applyNumberFormat="1" applyFont="1" applyFill="1" applyBorder="1" applyAlignment="1" applyProtection="1">
      <alignment horizontal="center" vertical="center"/>
    </xf>
    <xf numFmtId="9" fontId="2" fillId="0" borderId="2" xfId="5" applyNumberFormat="1" applyFont="1" applyFill="1" applyBorder="1" applyAlignment="1" applyProtection="1">
      <alignment horizontal="center" vertical="center"/>
    </xf>
    <xf numFmtId="9" fontId="7" fillId="0" borderId="2" xfId="5" applyNumberFormat="1" applyFont="1" applyFill="1" applyBorder="1" applyAlignment="1" applyProtection="1">
      <alignment horizontal="center" vertical="center"/>
    </xf>
    <xf numFmtId="166" fontId="2" fillId="0" borderId="2" xfId="1" applyNumberFormat="1" applyFont="1" applyFill="1" applyBorder="1" applyAlignment="1" applyProtection="1">
      <alignment horizontal="center" vertical="center"/>
    </xf>
    <xf numFmtId="9" fontId="2" fillId="0" borderId="2" xfId="3" applyFont="1" applyFill="1" applyBorder="1" applyAlignment="1" applyProtection="1">
      <alignment horizontal="center" vertical="center"/>
    </xf>
    <xf numFmtId="166" fontId="7" fillId="5" borderId="20" xfId="5" applyNumberFormat="1" applyFont="1" applyFill="1" applyBorder="1" applyAlignment="1" applyProtection="1">
      <alignment horizontal="center" vertical="center"/>
    </xf>
    <xf numFmtId="166" fontId="2" fillId="3" borderId="22" xfId="5" applyNumberFormat="1" applyFont="1" applyFill="1" applyBorder="1" applyAlignment="1" applyProtection="1">
      <alignment horizontal="center" vertical="center"/>
    </xf>
    <xf numFmtId="166" fontId="2" fillId="3" borderId="21" xfId="5" applyNumberFormat="1" applyFont="1" applyFill="1" applyBorder="1" applyAlignment="1" applyProtection="1">
      <alignment horizontal="center" vertical="center"/>
    </xf>
    <xf numFmtId="166" fontId="2" fillId="3" borderId="15" xfId="5" applyNumberFormat="1" applyFont="1" applyFill="1" applyBorder="1" applyAlignment="1" applyProtection="1">
      <alignment horizontal="center" vertical="center"/>
    </xf>
  </cellXfs>
  <cellStyles count="6">
    <cellStyle name="Hiperlink" xfId="4" builtinId="8"/>
    <cellStyle name="Moeda" xfId="2" builtinId="4"/>
    <cellStyle name="Normal" xfId="0" builtinId="0"/>
    <cellStyle name="Porcentagem" xfId="3" builtinId="5"/>
    <cellStyle name="Texto Explicativo" xfId="5" builtinId="53" customBuiltin="1"/>
    <cellStyle name="Vírgula" xfId="1" builtinId="3"/>
  </cellStyles>
  <dxfs count="4">
    <dxf>
      <fill>
        <patternFill>
          <bgColor rgb="FFFFC7CE"/>
        </patternFill>
      </fill>
    </dxf>
    <dxf>
      <font>
        <color rgb="FF000000"/>
        <name val="Arial"/>
      </font>
    </dxf>
    <dxf>
      <font>
        <color rgb="FF9C0006"/>
      </font>
      <fill>
        <patternFill>
          <bgColor rgb="FFFFC7CE"/>
        </patternFill>
      </fill>
    </dxf>
    <dxf>
      <font>
        <color rgb="FFFFFFFF"/>
      </font>
    </dxf>
  </dxfs>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9C0006"/>
      <rgbColor rgb="FF006600"/>
      <rgbColor rgb="FF000080"/>
      <rgbColor rgb="FF996600"/>
      <rgbColor rgb="FF800080"/>
      <rgbColor rgb="FF008080"/>
      <rgbColor rgb="FFC0C0C0"/>
      <rgbColor rgb="FF808080"/>
      <rgbColor rgb="FF9999FF"/>
      <rgbColor rgb="FF993366"/>
      <rgbColor rgb="FFFFFFCC"/>
      <rgbColor rgb="FFDDDDDD"/>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C3D69B"/>
      <rgbColor rgb="FF95B3D7"/>
      <rgbColor rgb="FFFFC7CE"/>
      <rgbColor rgb="FFBFBFBF"/>
      <rgbColor rgb="FFFFCCCC"/>
      <rgbColor rgb="FF3366FF"/>
      <rgbColor rgb="FF33CCCC"/>
      <rgbColor rgb="FF99CC00"/>
      <rgbColor rgb="FFFFCC00"/>
      <rgbColor rgb="FFFF9900"/>
      <rgbColor rgb="FFFF6600"/>
      <rgbColor rgb="FF558ED5"/>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12880</xdr:colOff>
      <xdr:row>331</xdr:row>
      <xdr:rowOff>126624</xdr:rowOff>
    </xdr:from>
    <xdr:to>
      <xdr:col>3</xdr:col>
      <xdr:colOff>1770530</xdr:colOff>
      <xdr:row>336</xdr:row>
      <xdr:rowOff>56026</xdr:rowOff>
    </xdr:to>
    <xdr:sp macro="" textlink="">
      <xdr:nvSpPr>
        <xdr:cNvPr id="6" name="CaixaDeTexto 5">
          <a:extLst>
            <a:ext uri="{FF2B5EF4-FFF2-40B4-BE49-F238E27FC236}">
              <a16:creationId xmlns:a16="http://schemas.microsoft.com/office/drawing/2014/main" id="{00000000-0008-0000-0000-000006000000}"/>
            </a:ext>
          </a:extLst>
        </xdr:cNvPr>
        <xdr:cNvSpPr txBox="1"/>
      </xdr:nvSpPr>
      <xdr:spPr>
        <a:xfrm>
          <a:off x="12880" y="123380124"/>
          <a:ext cx="3998826" cy="1016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endParaRPr lang="pt-BR" sz="1100"/>
        </a:p>
      </xdr:txBody>
    </xdr:sp>
    <xdr:clientData/>
  </xdr:twoCellAnchor>
  <xdr:twoCellAnchor>
    <xdr:from>
      <xdr:col>4</xdr:col>
      <xdr:colOff>68039</xdr:colOff>
      <xdr:row>331</xdr:row>
      <xdr:rowOff>113016</xdr:rowOff>
    </xdr:from>
    <xdr:to>
      <xdr:col>9</xdr:col>
      <xdr:colOff>138478</xdr:colOff>
      <xdr:row>335</xdr:row>
      <xdr:rowOff>163286</xdr:rowOff>
    </xdr:to>
    <xdr:sp macro="" textlink="">
      <xdr:nvSpPr>
        <xdr:cNvPr id="7" name="CaixaDeTexto 6">
          <a:extLst>
            <a:ext uri="{FF2B5EF4-FFF2-40B4-BE49-F238E27FC236}">
              <a16:creationId xmlns:a16="http://schemas.microsoft.com/office/drawing/2014/main" id="{00000000-0008-0000-0000-000007000000}"/>
            </a:ext>
          </a:extLst>
        </xdr:cNvPr>
        <xdr:cNvSpPr txBox="1"/>
      </xdr:nvSpPr>
      <xdr:spPr>
        <a:xfrm>
          <a:off x="6082396" y="129666623"/>
          <a:ext cx="4030118" cy="7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pPr algn="ctr"/>
          <a:endParaRPr lang="pt-BR" sz="1050" baseline="0">
            <a:latin typeface="Arial" pitchFamily="34" charset="0"/>
            <a:cs typeface="Arial" pitchFamily="34" charset="0"/>
          </a:endParaRPr>
        </a:p>
        <a:p>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67234</xdr:rowOff>
    </xdr:from>
    <xdr:to>
      <xdr:col>2</xdr:col>
      <xdr:colOff>11206</xdr:colOff>
      <xdr:row>70</xdr:row>
      <xdr:rowOff>30253</xdr:rowOff>
    </xdr:to>
    <xdr:sp macro="" textlink="">
      <xdr:nvSpPr>
        <xdr:cNvPr id="13" name="CaixaDeTexto 12">
          <a:extLst>
            <a:ext uri="{FF2B5EF4-FFF2-40B4-BE49-F238E27FC236}">
              <a16:creationId xmlns:a16="http://schemas.microsoft.com/office/drawing/2014/main" id="{F8A9B5B1-21CC-4567-A685-555A12C980C9}"/>
            </a:ext>
          </a:extLst>
        </xdr:cNvPr>
        <xdr:cNvSpPr txBox="1"/>
      </xdr:nvSpPr>
      <xdr:spPr>
        <a:xfrm>
          <a:off x="0" y="11822205"/>
          <a:ext cx="3944471" cy="1218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endParaRPr lang="pt-BR" sz="1100"/>
        </a:p>
      </xdr:txBody>
    </xdr:sp>
    <xdr:clientData/>
  </xdr:twoCellAnchor>
  <xdr:twoCellAnchor>
    <xdr:from>
      <xdr:col>4</xdr:col>
      <xdr:colOff>638735</xdr:colOff>
      <xdr:row>63</xdr:row>
      <xdr:rowOff>0</xdr:rowOff>
    </xdr:from>
    <xdr:to>
      <xdr:col>9</xdr:col>
      <xdr:colOff>90454</xdr:colOff>
      <xdr:row>69</xdr:row>
      <xdr:rowOff>7841</xdr:rowOff>
    </xdr:to>
    <xdr:sp macro="" textlink="">
      <xdr:nvSpPr>
        <xdr:cNvPr id="14" name="CaixaDeTexto 13">
          <a:extLst>
            <a:ext uri="{FF2B5EF4-FFF2-40B4-BE49-F238E27FC236}">
              <a16:creationId xmlns:a16="http://schemas.microsoft.com/office/drawing/2014/main" id="{0B8ACFD6-7EE8-43BB-B8AC-FAE3E863C8A6}"/>
            </a:ext>
          </a:extLst>
        </xdr:cNvPr>
        <xdr:cNvSpPr txBox="1"/>
      </xdr:nvSpPr>
      <xdr:spPr>
        <a:xfrm>
          <a:off x="5983941" y="11754971"/>
          <a:ext cx="4124572" cy="1083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pPr algn="ctr"/>
          <a:endParaRPr lang="pt-BR" sz="1050" baseline="0">
            <a:latin typeface="Arial" pitchFamily="34" charset="0"/>
            <a:cs typeface="Arial" pitchFamily="34" charset="0"/>
          </a:endParaRPr>
        </a:p>
        <a:p>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123266</xdr:colOff>
      <xdr:row>0</xdr:row>
      <xdr:rowOff>89647</xdr:rowOff>
    </xdr:from>
    <xdr:to>
      <xdr:col>1</xdr:col>
      <xdr:colOff>238501</xdr:colOff>
      <xdr:row>4</xdr:row>
      <xdr:rowOff>105247</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123266" y="89647"/>
          <a:ext cx="810000" cy="777600"/>
        </a:xfrm>
        <a:prstGeom prst="rect">
          <a:avLst/>
        </a:prstGeom>
        <a:ln>
          <a:noFill/>
        </a:ln>
      </xdr:spPr>
    </xdr:pic>
    <xdr:clientData/>
  </xdr:twoCellAnchor>
  <xdr:twoCellAnchor>
    <xdr:from>
      <xdr:col>1</xdr:col>
      <xdr:colOff>246419</xdr:colOff>
      <xdr:row>0</xdr:row>
      <xdr:rowOff>67374</xdr:rowOff>
    </xdr:from>
    <xdr:to>
      <xdr:col>6</xdr:col>
      <xdr:colOff>33617</xdr:colOff>
      <xdr:row>4</xdr:row>
      <xdr:rowOff>100992</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941184" y="67374"/>
          <a:ext cx="5603051" cy="79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x-none" sz="1600" b="1">
              <a:solidFill>
                <a:schemeClr val="dk1"/>
              </a:solidFill>
              <a:latin typeface="Arial" pitchFamily="34" charset="0"/>
              <a:ea typeface="+mn-ea"/>
              <a:cs typeface="Arial" pitchFamily="34" charset="0"/>
            </a:rPr>
            <a:t>MUNICÍPIO DE MURIAÉ</a:t>
          </a:r>
          <a:endParaRPr lang="pt-BR" sz="1600">
            <a:solidFill>
              <a:schemeClr val="dk1"/>
            </a:solidFill>
            <a:latin typeface="Arial" pitchFamily="34" charset="0"/>
            <a:ea typeface="+mn-ea"/>
            <a:cs typeface="Arial" pitchFamily="34" charset="0"/>
          </a:endParaRPr>
        </a:p>
        <a:p>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1</xdr:col>
      <xdr:colOff>556927</xdr:colOff>
      <xdr:row>93</xdr:row>
      <xdr:rowOff>96370</xdr:rowOff>
    </xdr:from>
    <xdr:to>
      <xdr:col>4</xdr:col>
      <xdr:colOff>344016</xdr:colOff>
      <xdr:row>95</xdr:row>
      <xdr:rowOff>152399</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1252252" y="25728145"/>
          <a:ext cx="3692339"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1</xdr:col>
      <xdr:colOff>611281</xdr:colOff>
      <xdr:row>89</xdr:row>
      <xdr:rowOff>1120</xdr:rowOff>
    </xdr:from>
    <xdr:to>
      <xdr:col>4</xdr:col>
      <xdr:colOff>446554</xdr:colOff>
      <xdr:row>92</xdr:row>
      <xdr:rowOff>50426</xdr:rowOff>
    </xdr:to>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306606" y="24870895"/>
          <a:ext cx="3740523" cy="62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000"/>
            <a:t>_____________________________________________________</a:t>
          </a:r>
        </a:p>
        <a:p>
          <a:pPr algn="ctr"/>
          <a:r>
            <a:rPr lang="pt-BR" sz="1000">
              <a:latin typeface="Arial" pitchFamily="34" charset="0"/>
              <a:cs typeface="Arial" pitchFamily="34" charset="0"/>
            </a:rPr>
            <a:t>José</a:t>
          </a:r>
          <a:r>
            <a:rPr lang="pt-BR" sz="1000" baseline="0">
              <a:latin typeface="Arial" pitchFamily="34" charset="0"/>
              <a:cs typeface="Arial" pitchFamily="34" charset="0"/>
            </a:rPr>
            <a:t> Ricardo Paul Pedrosa</a:t>
          </a:r>
        </a:p>
        <a:p>
          <a:pPr algn="ctr"/>
          <a:r>
            <a:rPr lang="pt-BR" sz="1000" baseline="0">
              <a:latin typeface="Arial" pitchFamily="34" charset="0"/>
              <a:cs typeface="Arial" pitchFamily="34" charset="0"/>
            </a:rPr>
            <a:t>Eng. Civil e Seg. do Trabalho</a:t>
          </a:r>
        </a:p>
        <a:p>
          <a:pPr algn="ctr"/>
          <a:r>
            <a:rPr lang="pt-BR" sz="1000" baseline="0">
              <a:latin typeface="Arial" pitchFamily="34" charset="0"/>
              <a:cs typeface="Arial" pitchFamily="34" charset="0"/>
            </a:rPr>
            <a:t>CREA-MG 201025/D</a:t>
          </a:r>
        </a:p>
        <a:p>
          <a:pPr algn="ctr"/>
          <a:r>
            <a:rPr lang="pt-BR" sz="1000" baseline="0">
              <a:latin typeface="Arial" pitchFamily="34" charset="0"/>
              <a:cs typeface="Arial" pitchFamily="34" charset="0"/>
            </a:rPr>
            <a:t>Assessor de Supervisão de Infraestrutura Escolar</a:t>
          </a:r>
        </a:p>
        <a:p>
          <a:pPr algn="ctr"/>
          <a:endParaRPr lang="pt-BR" sz="1000" baseline="0">
            <a:latin typeface="Arial" pitchFamily="34" charset="0"/>
            <a:cs typeface="Arial" pitchFamily="34" charset="0"/>
          </a:endParaRPr>
        </a:p>
        <a:p>
          <a:endParaRPr lang="pt-BR" sz="1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70186</xdr:colOff>
      <xdr:row>0</xdr:row>
      <xdr:rowOff>50129</xdr:rowOff>
    </xdr:from>
    <xdr:to>
      <xdr:col>1</xdr:col>
      <xdr:colOff>198397</xdr:colOff>
      <xdr:row>4</xdr:row>
      <xdr:rowOff>105834</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70186" y="50129"/>
          <a:ext cx="810000" cy="777600"/>
        </a:xfrm>
        <a:prstGeom prst="rect">
          <a:avLst/>
        </a:prstGeom>
        <a:noFill/>
        <a:ln>
          <a:noFill/>
        </a:ln>
      </xdr:spPr>
    </xdr:pic>
    <xdr:clientData/>
  </xdr:twoCellAnchor>
  <xdr:twoCellAnchor>
    <xdr:from>
      <xdr:col>1</xdr:col>
      <xdr:colOff>216341</xdr:colOff>
      <xdr:row>0</xdr:row>
      <xdr:rowOff>147582</xdr:rowOff>
    </xdr:from>
    <xdr:to>
      <xdr:col>4</xdr:col>
      <xdr:colOff>1012657</xdr:colOff>
      <xdr:row>4</xdr:row>
      <xdr:rowOff>30805</xdr:rowOff>
    </xdr:to>
    <xdr:sp macro="" textlink="">
      <xdr:nvSpPr>
        <xdr:cNvPr id="4" name="CaixaDeTexto 3">
          <a:extLst>
            <a:ext uri="{FF2B5EF4-FFF2-40B4-BE49-F238E27FC236}">
              <a16:creationId xmlns:a16="http://schemas.microsoft.com/office/drawing/2014/main" id="{00000000-0008-0000-0300-000004000000}"/>
            </a:ext>
          </a:extLst>
        </xdr:cNvPr>
        <xdr:cNvSpPr txBox="1"/>
      </xdr:nvSpPr>
      <xdr:spPr>
        <a:xfrm>
          <a:off x="898130" y="147582"/>
          <a:ext cx="5388369"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x-none" sz="1600" b="1">
              <a:solidFill>
                <a:schemeClr val="dk1"/>
              </a:solidFill>
              <a:latin typeface="Arial" pitchFamily="34" charset="0"/>
              <a:ea typeface="+mn-ea"/>
              <a:cs typeface="Arial" pitchFamily="34" charset="0"/>
            </a:rPr>
            <a:t>MUNICÍPIO DE MURIAÉ</a:t>
          </a:r>
          <a:endParaRPr lang="pt-BR" sz="1600">
            <a:solidFill>
              <a:schemeClr val="dk1"/>
            </a:solidFill>
            <a:latin typeface="Arial" pitchFamily="34" charset="0"/>
            <a:ea typeface="+mn-ea"/>
            <a:cs typeface="Arial" pitchFamily="34" charset="0"/>
          </a:endParaRPr>
        </a:p>
        <a:p>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1</xdr:col>
      <xdr:colOff>512517</xdr:colOff>
      <xdr:row>31</xdr:row>
      <xdr:rowOff>132699</xdr:rowOff>
    </xdr:from>
    <xdr:to>
      <xdr:col>3</xdr:col>
      <xdr:colOff>697709</xdr:colOff>
      <xdr:row>36</xdr:row>
      <xdr:rowOff>48359</xdr:rowOff>
    </xdr:to>
    <xdr:sp macro="" textlink="">
      <xdr:nvSpPr>
        <xdr:cNvPr id="5" name="CaixaDeTexto 4">
          <a:extLst>
            <a:ext uri="{FF2B5EF4-FFF2-40B4-BE49-F238E27FC236}">
              <a16:creationId xmlns:a16="http://schemas.microsoft.com/office/drawing/2014/main" id="{00000000-0008-0000-0300-000005000000}"/>
            </a:ext>
          </a:extLst>
        </xdr:cNvPr>
        <xdr:cNvSpPr txBox="1"/>
      </xdr:nvSpPr>
      <xdr:spPr>
        <a:xfrm>
          <a:off x="1194306" y="8103620"/>
          <a:ext cx="3854824" cy="8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1</xdr:col>
      <xdr:colOff>521369</xdr:colOff>
      <xdr:row>25</xdr:row>
      <xdr:rowOff>110289</xdr:rowOff>
    </xdr:from>
    <xdr:to>
      <xdr:col>3</xdr:col>
      <xdr:colOff>754745</xdr:colOff>
      <xdr:row>32</xdr:row>
      <xdr:rowOff>9201</xdr:rowOff>
    </xdr:to>
    <xdr:sp macro="" textlink="">
      <xdr:nvSpPr>
        <xdr:cNvPr id="7" name="CaixaDeTexto 6">
          <a:extLst>
            <a:ext uri="{FF2B5EF4-FFF2-40B4-BE49-F238E27FC236}">
              <a16:creationId xmlns:a16="http://schemas.microsoft.com/office/drawing/2014/main" id="{00000000-0008-0000-0300-000007000000}"/>
            </a:ext>
          </a:extLst>
        </xdr:cNvPr>
        <xdr:cNvSpPr txBox="1"/>
      </xdr:nvSpPr>
      <xdr:spPr>
        <a:xfrm>
          <a:off x="1203158" y="6998368"/>
          <a:ext cx="3903008" cy="1162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000"/>
            <a:t>_____________________________________________________</a:t>
          </a:r>
        </a:p>
        <a:p>
          <a:pPr algn="ctr"/>
          <a:r>
            <a:rPr lang="pt-BR" sz="1000">
              <a:latin typeface="Arial" pitchFamily="34" charset="0"/>
              <a:cs typeface="Arial" pitchFamily="34" charset="0"/>
            </a:rPr>
            <a:t>José</a:t>
          </a:r>
          <a:r>
            <a:rPr lang="pt-BR" sz="1000" baseline="0">
              <a:latin typeface="Arial" pitchFamily="34" charset="0"/>
              <a:cs typeface="Arial" pitchFamily="34" charset="0"/>
            </a:rPr>
            <a:t> Ricardo Paul Pedrosa</a:t>
          </a:r>
        </a:p>
        <a:p>
          <a:pPr algn="ctr"/>
          <a:r>
            <a:rPr lang="pt-BR" sz="1000" baseline="0">
              <a:latin typeface="Arial" pitchFamily="34" charset="0"/>
              <a:cs typeface="Arial" pitchFamily="34" charset="0"/>
            </a:rPr>
            <a:t>Eng. Civil e Seg. do Trabalho</a:t>
          </a:r>
        </a:p>
        <a:p>
          <a:pPr algn="ctr"/>
          <a:r>
            <a:rPr lang="pt-BR" sz="1000" baseline="0">
              <a:latin typeface="Arial" pitchFamily="34" charset="0"/>
              <a:cs typeface="Arial" pitchFamily="34" charset="0"/>
            </a:rPr>
            <a:t>CREA-MG 201025/D</a:t>
          </a:r>
        </a:p>
        <a:p>
          <a:pPr algn="ctr"/>
          <a:r>
            <a:rPr lang="pt-BR" sz="1000" baseline="0">
              <a:latin typeface="Arial" pitchFamily="34" charset="0"/>
              <a:cs typeface="Arial" pitchFamily="34" charset="0"/>
            </a:rPr>
            <a:t>Chefe da Divisão Financeira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207432</xdr:colOff>
      <xdr:row>0</xdr:row>
      <xdr:rowOff>72586</xdr:rowOff>
    </xdr:from>
    <xdr:to>
      <xdr:col>1</xdr:col>
      <xdr:colOff>331632</xdr:colOff>
      <xdr:row>4</xdr:row>
      <xdr:rowOff>133486</xdr:rowOff>
    </xdr:to>
    <xdr:pic>
      <xdr:nvPicPr>
        <xdr:cNvPr id="2" name="Imagem 1">
          <a:extLst>
            <a:ext uri="{FF2B5EF4-FFF2-40B4-BE49-F238E27FC236}">
              <a16:creationId xmlns:a16="http://schemas.microsoft.com/office/drawing/2014/main" id="{18AAF724-E970-47EC-AA26-FD226031D9B5}"/>
            </a:ext>
          </a:extLst>
        </xdr:cNvPr>
        <xdr:cNvPicPr/>
      </xdr:nvPicPr>
      <xdr:blipFill>
        <a:blip xmlns:r="http://schemas.openxmlformats.org/officeDocument/2006/relationships" r:embed="rId1"/>
        <a:stretch/>
      </xdr:blipFill>
      <xdr:spPr>
        <a:xfrm>
          <a:off x="207432" y="72586"/>
          <a:ext cx="810000" cy="784800"/>
        </a:xfrm>
        <a:prstGeom prst="rect">
          <a:avLst/>
        </a:prstGeom>
        <a:ln>
          <a:noFill/>
        </a:ln>
      </xdr:spPr>
    </xdr:pic>
    <xdr:clientData/>
  </xdr:twoCellAnchor>
  <xdr:twoCellAnchor>
    <xdr:from>
      <xdr:col>1</xdr:col>
      <xdr:colOff>345590</xdr:colOff>
      <xdr:row>0</xdr:row>
      <xdr:rowOff>146934</xdr:rowOff>
    </xdr:from>
    <xdr:to>
      <xdr:col>7</xdr:col>
      <xdr:colOff>137584</xdr:colOff>
      <xdr:row>4</xdr:row>
      <xdr:rowOff>156880</xdr:rowOff>
    </xdr:to>
    <xdr:sp macro="" textlink="">
      <xdr:nvSpPr>
        <xdr:cNvPr id="3" name="CaixaDeTexto 2">
          <a:extLst>
            <a:ext uri="{FF2B5EF4-FFF2-40B4-BE49-F238E27FC236}">
              <a16:creationId xmlns:a16="http://schemas.microsoft.com/office/drawing/2014/main" id="{ED63177F-D8C4-4EE2-812A-9768FC0118D5}"/>
            </a:ext>
          </a:extLst>
        </xdr:cNvPr>
        <xdr:cNvSpPr txBox="1"/>
      </xdr:nvSpPr>
      <xdr:spPr>
        <a:xfrm>
          <a:off x="1033507" y="146934"/>
          <a:ext cx="4607410" cy="729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x-none" sz="1600" b="1">
              <a:solidFill>
                <a:schemeClr val="dk1"/>
              </a:solidFill>
              <a:latin typeface="Arial" pitchFamily="34" charset="0"/>
              <a:ea typeface="+mn-ea"/>
              <a:cs typeface="Arial" pitchFamily="34" charset="0"/>
            </a:rPr>
            <a:t>MUNICÍPIO DE MURIAÉ</a:t>
          </a:r>
          <a:endParaRPr lang="pt-BR" sz="1600" b="0">
            <a:solidFill>
              <a:schemeClr val="dk1"/>
            </a:solidFill>
            <a:latin typeface="Arial" pitchFamily="34" charset="0"/>
            <a:ea typeface="+mn-ea"/>
            <a:cs typeface="Arial" pitchFamily="34" charset="0"/>
          </a:endParaRPr>
        </a:p>
        <a:p>
          <a:pPr algn="l"/>
          <a:r>
            <a:rPr lang="x-none" sz="1600">
              <a:solidFill>
                <a:schemeClr val="dk1"/>
              </a:solidFill>
              <a:latin typeface="Arial" pitchFamily="34" charset="0"/>
              <a:ea typeface="+mn-ea"/>
              <a:cs typeface="Arial" pitchFamily="34" charset="0"/>
            </a:rPr>
            <a:t>SECRETARIA MUNICIPAL DE EDUCAÇ</a:t>
          </a:r>
          <a:r>
            <a:rPr lang="pt-BR" sz="1600">
              <a:solidFill>
                <a:schemeClr val="dk1"/>
              </a:solidFill>
              <a:latin typeface="Arial" pitchFamily="34" charset="0"/>
              <a:ea typeface="+mn-ea"/>
              <a:cs typeface="Arial" pitchFamily="34" charset="0"/>
            </a:rPr>
            <a:t>ÃO</a:t>
          </a:r>
        </a:p>
      </xdr:txBody>
    </xdr:sp>
    <xdr:clientData/>
  </xdr:twoCellAnchor>
  <xdr:twoCellAnchor>
    <xdr:from>
      <xdr:col>2</xdr:col>
      <xdr:colOff>182581</xdr:colOff>
      <xdr:row>1219</xdr:row>
      <xdr:rowOff>117827</xdr:rowOff>
    </xdr:from>
    <xdr:to>
      <xdr:col>6</xdr:col>
      <xdr:colOff>95250</xdr:colOff>
      <xdr:row>1223</xdr:row>
      <xdr:rowOff>41706</xdr:rowOff>
    </xdr:to>
    <xdr:sp macro="" textlink="">
      <xdr:nvSpPr>
        <xdr:cNvPr id="4" name="CaixaDeTexto 3">
          <a:extLst>
            <a:ext uri="{FF2B5EF4-FFF2-40B4-BE49-F238E27FC236}">
              <a16:creationId xmlns:a16="http://schemas.microsoft.com/office/drawing/2014/main" id="{1C5D017C-0CA4-4238-9695-61D165CF923E}"/>
            </a:ext>
          </a:extLst>
        </xdr:cNvPr>
        <xdr:cNvSpPr txBox="1"/>
      </xdr:nvSpPr>
      <xdr:spPr>
        <a:xfrm>
          <a:off x="1554181" y="192989552"/>
          <a:ext cx="6703994" cy="533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1000">
              <a:solidFill>
                <a:schemeClr val="dk1"/>
              </a:solidFill>
              <a:latin typeface="Arial" pitchFamily="34" charset="0"/>
              <a:ea typeface="+mn-ea"/>
              <a:cs typeface="Arial" pitchFamily="34" charset="0"/>
            </a:rPr>
            <a:t>PREFEITURA MUNICIPAL DE MURIAÉ</a:t>
          </a:r>
          <a:endParaRPr lang="pt-BR" sz="1000">
            <a:solidFill>
              <a:schemeClr val="dk1"/>
            </a:solidFill>
            <a:latin typeface="Arial" pitchFamily="34" charset="0"/>
            <a:ea typeface="+mn-ea"/>
            <a:cs typeface="Arial" pitchFamily="34" charset="0"/>
          </a:endParaRPr>
        </a:p>
        <a:p>
          <a:pPr algn="ctr"/>
          <a:r>
            <a:rPr lang="pt-PT" sz="1000">
              <a:solidFill>
                <a:schemeClr val="dk1"/>
              </a:solidFill>
              <a:latin typeface="Arial" pitchFamily="34" charset="0"/>
              <a:ea typeface="+mn-ea"/>
              <a:cs typeface="Arial" pitchFamily="34" charset="0"/>
            </a:rPr>
            <a:t>Av. Maestro Sansão, 236 – Centro </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Cep: 36880-002 – Muriaé – MG – tel: (32) 3696-3388</a:t>
          </a:r>
          <a:endParaRPr lang="pt-BR" sz="1000">
            <a:solidFill>
              <a:schemeClr val="dk1"/>
            </a:solidFill>
            <a:latin typeface="Arial" pitchFamily="34" charset="0"/>
            <a:ea typeface="+mn-ea"/>
            <a:cs typeface="Arial" pitchFamily="34" charset="0"/>
          </a:endParaRPr>
        </a:p>
        <a:p>
          <a:pPr algn="ctr"/>
          <a:r>
            <a:rPr lang="en-US" sz="1000">
              <a:solidFill>
                <a:schemeClr val="dk1"/>
              </a:solidFill>
              <a:latin typeface="Arial" pitchFamily="34" charset="0"/>
              <a:ea typeface="+mn-ea"/>
              <a:cs typeface="Arial" pitchFamily="34" charset="0"/>
            </a:rPr>
            <a:t>https://muriae.mg.gov.br/</a:t>
          </a:r>
          <a:endParaRPr lang="pt-BR" sz="1000">
            <a:solidFill>
              <a:schemeClr val="dk1"/>
            </a:solidFill>
            <a:latin typeface="Arial" pitchFamily="34" charset="0"/>
            <a:ea typeface="+mn-ea"/>
            <a:cs typeface="Arial" pitchFamily="34" charset="0"/>
          </a:endParaRPr>
        </a:p>
      </xdr:txBody>
    </xdr:sp>
    <xdr:clientData/>
  </xdr:twoCellAnchor>
  <xdr:twoCellAnchor>
    <xdr:from>
      <xdr:col>3</xdr:col>
      <xdr:colOff>819150</xdr:colOff>
      <xdr:row>1213</xdr:row>
      <xdr:rowOff>51708</xdr:rowOff>
    </xdr:from>
    <xdr:to>
      <xdr:col>3</xdr:col>
      <xdr:colOff>4699514</xdr:colOff>
      <xdr:row>1223</xdr:row>
      <xdr:rowOff>117182</xdr:rowOff>
    </xdr:to>
    <xdr:sp macro="" textlink="">
      <xdr:nvSpPr>
        <xdr:cNvPr id="5" name="CaixaDeTexto 4">
          <a:extLst>
            <a:ext uri="{FF2B5EF4-FFF2-40B4-BE49-F238E27FC236}">
              <a16:creationId xmlns:a16="http://schemas.microsoft.com/office/drawing/2014/main" id="{24E2A429-50DB-41F2-ACFB-D115DF0BC79D}"/>
            </a:ext>
          </a:extLst>
        </xdr:cNvPr>
        <xdr:cNvSpPr txBox="1"/>
      </xdr:nvSpPr>
      <xdr:spPr>
        <a:xfrm>
          <a:off x="3019425" y="192313833"/>
          <a:ext cx="3880364" cy="158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BR" sz="1100"/>
            <a:t>_____________________________________________________</a:t>
          </a:r>
        </a:p>
        <a:p>
          <a:pPr algn="ctr"/>
          <a:r>
            <a:rPr lang="pt-BR" sz="1000">
              <a:latin typeface="Arial" pitchFamily="34" charset="0"/>
              <a:cs typeface="Arial" pitchFamily="34" charset="0"/>
            </a:rPr>
            <a:t>José</a:t>
          </a:r>
          <a:r>
            <a:rPr lang="pt-BR" sz="1000" baseline="0">
              <a:latin typeface="Arial" pitchFamily="34" charset="0"/>
              <a:cs typeface="Arial" pitchFamily="34" charset="0"/>
            </a:rPr>
            <a:t> Ricardo Paul Pedrosa</a:t>
          </a:r>
        </a:p>
        <a:p>
          <a:pPr algn="ctr"/>
          <a:r>
            <a:rPr lang="pt-BR" sz="1000" baseline="0">
              <a:latin typeface="Arial" pitchFamily="34" charset="0"/>
              <a:cs typeface="Arial" pitchFamily="34" charset="0"/>
            </a:rPr>
            <a:t>Eng. Civil e Seg. do Trabalho</a:t>
          </a:r>
        </a:p>
        <a:p>
          <a:pPr algn="ctr"/>
          <a:r>
            <a:rPr lang="pt-BR" sz="1000" baseline="0">
              <a:latin typeface="Arial" pitchFamily="34" charset="0"/>
              <a:cs typeface="Arial" pitchFamily="34" charset="0"/>
            </a:rPr>
            <a:t>CREA-MG 201025/D</a:t>
          </a:r>
        </a:p>
        <a:p>
          <a:pPr algn="ctr"/>
          <a:r>
            <a:rPr lang="pt-BR" sz="1000" baseline="0">
              <a:latin typeface="Arial" pitchFamily="34" charset="0"/>
              <a:cs typeface="Arial" pitchFamily="34" charset="0"/>
            </a:rPr>
            <a:t>Assessor de Supervisão de Infraestrutura Escolar</a:t>
          </a:r>
        </a:p>
        <a:p>
          <a:endParaRPr lang="pt-BR" sz="1100"/>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rse.cehop.se.gov.br/composicao.asp?font_sg_fonte=ORSE&amp;serv_nr_codigo=1360&amp;peri_nr_ano=2019&amp;peri_nr_mes=9&amp;peri_nr_ordem=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39"/>
  <sheetViews>
    <sheetView showGridLines="0" tabSelected="1" zoomScale="115" zoomScaleNormal="115" workbookViewId="0">
      <selection activeCell="A331" sqref="A331:I339"/>
    </sheetView>
  </sheetViews>
  <sheetFormatPr defaultRowHeight="14.25" outlineLevelRow="1" x14ac:dyDescent="0.2"/>
  <cols>
    <col min="1" max="1" width="6.25" style="2" customWidth="1"/>
    <col min="2" max="2" width="12" style="2" customWidth="1"/>
    <col min="3" max="3" width="9.625" style="2" customWidth="1"/>
    <col min="4" max="4" width="51.125" style="267" customWidth="1"/>
    <col min="5" max="5" width="5.5" style="1" customWidth="1"/>
    <col min="6" max="6" width="8.875" style="4" customWidth="1"/>
    <col min="7" max="7" width="9.625" style="144" customWidth="1"/>
    <col min="8" max="8" width="10.25" style="3" customWidth="1"/>
    <col min="9" max="9" width="17.625" style="3" bestFit="1" customWidth="1"/>
    <col min="10" max="10" width="3.5" style="82" customWidth="1"/>
    <col min="11" max="11" width="10.625" style="82" customWidth="1"/>
    <col min="12" max="60" width="9" style="82" customWidth="1"/>
    <col min="61" max="1024" width="9" style="3" customWidth="1"/>
  </cols>
  <sheetData>
    <row r="1" spans="1:1024" x14ac:dyDescent="0.2">
      <c r="A1" s="281"/>
      <c r="B1" s="282"/>
      <c r="C1" s="282"/>
      <c r="D1" s="282"/>
      <c r="E1" s="282"/>
      <c r="F1" s="282"/>
      <c r="G1" s="282"/>
      <c r="H1" s="282"/>
      <c r="I1" s="283"/>
    </row>
    <row r="2" spans="1:1024" x14ac:dyDescent="0.2">
      <c r="A2" s="284"/>
      <c r="B2" s="285"/>
      <c r="C2" s="285"/>
      <c r="D2" s="285"/>
      <c r="E2" s="285"/>
      <c r="F2" s="285"/>
      <c r="G2" s="285"/>
      <c r="H2" s="285"/>
      <c r="I2" s="286"/>
    </row>
    <row r="3" spans="1:1024" x14ac:dyDescent="0.2">
      <c r="A3" s="284"/>
      <c r="B3" s="285"/>
      <c r="C3" s="285"/>
      <c r="D3" s="285"/>
      <c r="E3" s="285"/>
      <c r="F3" s="285"/>
      <c r="G3" s="285"/>
      <c r="H3" s="285"/>
      <c r="I3" s="286"/>
    </row>
    <row r="4" spans="1:1024" x14ac:dyDescent="0.2">
      <c r="A4" s="284"/>
      <c r="B4" s="285"/>
      <c r="C4" s="285"/>
      <c r="D4" s="285"/>
      <c r="E4" s="285"/>
      <c r="F4" s="285"/>
      <c r="G4" s="285"/>
      <c r="H4" s="285"/>
      <c r="I4" s="286"/>
    </row>
    <row r="5" spans="1:1024" x14ac:dyDescent="0.2">
      <c r="A5" s="287"/>
      <c r="B5" s="288"/>
      <c r="C5" s="288"/>
      <c r="D5" s="288"/>
      <c r="E5" s="288"/>
      <c r="F5" s="288"/>
      <c r="G5" s="288"/>
      <c r="H5" s="288"/>
      <c r="I5" s="289"/>
    </row>
    <row r="6" spans="1:1024" x14ac:dyDescent="0.2">
      <c r="A6" s="6"/>
      <c r="B6" s="6"/>
      <c r="C6" s="6"/>
      <c r="D6" s="7"/>
      <c r="E6" s="5"/>
      <c r="F6" s="8"/>
      <c r="G6" s="137"/>
      <c r="H6" s="5"/>
      <c r="I6" s="5"/>
    </row>
    <row r="7" spans="1:1024" ht="15" x14ac:dyDescent="0.2">
      <c r="A7" s="290" t="s">
        <v>0</v>
      </c>
      <c r="B7" s="291"/>
      <c r="C7" s="291"/>
      <c r="D7" s="291"/>
      <c r="E7" s="291"/>
      <c r="F7" s="291"/>
      <c r="G7" s="291"/>
      <c r="H7" s="291"/>
      <c r="I7" s="292"/>
    </row>
    <row r="8" spans="1:1024" s="124" customFormat="1" ht="28.5" customHeight="1" x14ac:dyDescent="0.2">
      <c r="A8" s="293" t="s">
        <v>494</v>
      </c>
      <c r="B8" s="294"/>
      <c r="C8" s="294"/>
      <c r="D8" s="295"/>
      <c r="E8" s="127" t="s">
        <v>2</v>
      </c>
      <c r="F8" s="128">
        <v>1</v>
      </c>
      <c r="G8" s="138"/>
      <c r="H8" s="129"/>
      <c r="I8" s="130">
        <f>I327</f>
        <v>0</v>
      </c>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row>
    <row r="9" spans="1:1024" s="124" customFormat="1" ht="20.100000000000001" customHeight="1" x14ac:dyDescent="0.2">
      <c r="A9" s="308" t="s">
        <v>495</v>
      </c>
      <c r="B9" s="309"/>
      <c r="C9" s="309"/>
      <c r="D9" s="309"/>
      <c r="E9" s="309"/>
      <c r="F9" s="309"/>
      <c r="G9" s="309"/>
      <c r="H9" s="151" t="s">
        <v>738</v>
      </c>
      <c r="I9" s="150"/>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c r="AMJ9" s="132"/>
    </row>
    <row r="10" spans="1:1024" s="124" customFormat="1" ht="20.100000000000001" customHeight="1" x14ac:dyDescent="0.2">
      <c r="A10" s="296" t="s">
        <v>980</v>
      </c>
      <c r="B10" s="297"/>
      <c r="C10" s="297"/>
      <c r="D10" s="297"/>
      <c r="E10" s="297"/>
      <c r="F10" s="297"/>
      <c r="G10" s="298"/>
      <c r="H10" s="125" t="s">
        <v>1</v>
      </c>
      <c r="I10" s="133">
        <v>0.26869999999999999</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2"/>
      <c r="NI10" s="132"/>
      <c r="NJ10" s="132"/>
      <c r="NK10" s="132"/>
      <c r="NL10" s="132"/>
      <c r="NM10" s="132"/>
      <c r="NN10" s="132"/>
      <c r="NO10" s="132"/>
      <c r="NP10" s="132"/>
      <c r="NQ10" s="132"/>
      <c r="NR10" s="132"/>
      <c r="NS10" s="132"/>
      <c r="NT10" s="132"/>
      <c r="NU10" s="132"/>
      <c r="NV10" s="132"/>
      <c r="NW10" s="132"/>
      <c r="NX10" s="132"/>
      <c r="NY10" s="132"/>
      <c r="NZ10" s="132"/>
      <c r="OA10" s="132"/>
      <c r="OB10" s="132"/>
      <c r="OC10" s="132"/>
      <c r="OD10" s="132"/>
      <c r="OE10" s="132"/>
      <c r="OF10" s="132"/>
      <c r="OG10" s="132"/>
      <c r="OH10" s="132"/>
      <c r="OI10" s="132"/>
      <c r="OJ10" s="132"/>
      <c r="OK10" s="132"/>
      <c r="OL10" s="132"/>
      <c r="OM10" s="132"/>
      <c r="ON10" s="132"/>
      <c r="OO10" s="132"/>
      <c r="OP10" s="132"/>
      <c r="OQ10" s="132"/>
      <c r="OR10" s="132"/>
      <c r="OS10" s="132"/>
      <c r="OT10" s="132"/>
      <c r="OU10" s="132"/>
      <c r="OV10" s="132"/>
      <c r="OW10" s="132"/>
      <c r="OX10" s="132"/>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32"/>
      <c r="PX10" s="132"/>
      <c r="PY10" s="132"/>
      <c r="PZ10" s="132"/>
      <c r="QA10" s="132"/>
      <c r="QB10" s="132"/>
      <c r="QC10" s="132"/>
      <c r="QD10" s="132"/>
      <c r="QE10" s="132"/>
      <c r="QF10" s="132"/>
      <c r="QG10" s="132"/>
      <c r="QH10" s="132"/>
      <c r="QI10" s="132"/>
      <c r="QJ10" s="132"/>
      <c r="QK10" s="132"/>
      <c r="QL10" s="132"/>
      <c r="QM10" s="132"/>
      <c r="QN10" s="132"/>
      <c r="QO10" s="132"/>
      <c r="QP10" s="132"/>
      <c r="QQ10" s="132"/>
      <c r="QR10" s="132"/>
      <c r="QS10" s="132"/>
      <c r="QT10" s="132"/>
      <c r="QU10" s="132"/>
      <c r="QV10" s="132"/>
      <c r="QW10" s="132"/>
      <c r="QX10" s="132"/>
      <c r="QY10" s="132"/>
      <c r="QZ10" s="132"/>
      <c r="RA10" s="132"/>
      <c r="RB10" s="132"/>
      <c r="RC10" s="132"/>
      <c r="RD10" s="132"/>
      <c r="RE10" s="132"/>
      <c r="RF10" s="132"/>
      <c r="RG10" s="132"/>
      <c r="RH10" s="132"/>
      <c r="RI10" s="132"/>
      <c r="RJ10" s="132"/>
      <c r="RK10" s="132"/>
      <c r="RL10" s="132"/>
      <c r="RM10" s="132"/>
      <c r="RN10" s="132"/>
      <c r="RO10" s="132"/>
      <c r="RP10" s="132"/>
      <c r="RQ10" s="132"/>
      <c r="RR10" s="132"/>
      <c r="RS10" s="132"/>
      <c r="RT10" s="132"/>
      <c r="RU10" s="132"/>
      <c r="RV10" s="132"/>
      <c r="RW10" s="132"/>
      <c r="RX10" s="132"/>
      <c r="RY10" s="132"/>
      <c r="RZ10" s="132"/>
      <c r="SA10" s="132"/>
      <c r="SB10" s="132"/>
      <c r="SC10" s="132"/>
      <c r="SD10" s="132"/>
      <c r="SE10" s="132"/>
      <c r="SF10" s="132"/>
      <c r="SG10" s="132"/>
      <c r="SH10" s="132"/>
      <c r="SI10" s="132"/>
      <c r="SJ10" s="132"/>
      <c r="SK10" s="132"/>
      <c r="SL10" s="132"/>
      <c r="SM10" s="132"/>
      <c r="SN10" s="132"/>
      <c r="SO10" s="132"/>
      <c r="SP10" s="132"/>
      <c r="SQ10" s="132"/>
      <c r="SR10" s="132"/>
      <c r="SS10" s="132"/>
      <c r="ST10" s="132"/>
      <c r="SU10" s="132"/>
      <c r="SV10" s="132"/>
      <c r="SW10" s="132"/>
      <c r="SX10" s="132"/>
      <c r="SY10" s="132"/>
      <c r="SZ10" s="132"/>
      <c r="TA10" s="132"/>
      <c r="TB10" s="132"/>
      <c r="TC10" s="132"/>
      <c r="TD10" s="132"/>
      <c r="TE10" s="132"/>
      <c r="TF10" s="132"/>
      <c r="TG10" s="132"/>
      <c r="TH10" s="132"/>
      <c r="TI10" s="132"/>
      <c r="TJ10" s="132"/>
      <c r="TK10" s="132"/>
      <c r="TL10" s="132"/>
      <c r="TM10" s="132"/>
      <c r="TN10" s="132"/>
      <c r="TO10" s="132"/>
      <c r="TP10" s="132"/>
      <c r="TQ10" s="132"/>
      <c r="TR10" s="132"/>
      <c r="TS10" s="132"/>
      <c r="TT10" s="132"/>
      <c r="TU10" s="132"/>
      <c r="TV10" s="132"/>
      <c r="TW10" s="132"/>
      <c r="TX10" s="132"/>
      <c r="TY10" s="132"/>
      <c r="TZ10" s="132"/>
      <c r="UA10" s="132"/>
      <c r="UB10" s="132"/>
      <c r="UC10" s="132"/>
      <c r="UD10" s="132"/>
      <c r="UE10" s="132"/>
      <c r="UF10" s="132"/>
      <c r="UG10" s="132"/>
      <c r="UH10" s="132"/>
      <c r="UI10" s="132"/>
      <c r="UJ10" s="132"/>
      <c r="UK10" s="132"/>
      <c r="UL10" s="132"/>
      <c r="UM10" s="132"/>
      <c r="UN10" s="132"/>
      <c r="UO10" s="132"/>
      <c r="UP10" s="132"/>
      <c r="UQ10" s="132"/>
      <c r="UR10" s="132"/>
      <c r="US10" s="132"/>
      <c r="UT10" s="132"/>
      <c r="UU10" s="132"/>
      <c r="UV10" s="132"/>
      <c r="UW10" s="132"/>
      <c r="UX10" s="132"/>
      <c r="UY10" s="132"/>
      <c r="UZ10" s="132"/>
      <c r="VA10" s="132"/>
      <c r="VB10" s="132"/>
      <c r="VC10" s="132"/>
      <c r="VD10" s="132"/>
      <c r="VE10" s="132"/>
      <c r="VF10" s="132"/>
      <c r="VG10" s="132"/>
      <c r="VH10" s="132"/>
      <c r="VI10" s="132"/>
      <c r="VJ10" s="132"/>
      <c r="VK10" s="132"/>
      <c r="VL10" s="132"/>
      <c r="VM10" s="132"/>
      <c r="VN10" s="132"/>
      <c r="VO10" s="132"/>
      <c r="VP10" s="132"/>
      <c r="VQ10" s="132"/>
      <c r="VR10" s="132"/>
      <c r="VS10" s="132"/>
      <c r="VT10" s="132"/>
      <c r="VU10" s="132"/>
      <c r="VV10" s="132"/>
      <c r="VW10" s="132"/>
      <c r="VX10" s="132"/>
      <c r="VY10" s="132"/>
      <c r="VZ10" s="132"/>
      <c r="WA10" s="132"/>
      <c r="WB10" s="132"/>
      <c r="WC10" s="132"/>
      <c r="WD10" s="132"/>
      <c r="WE10" s="132"/>
      <c r="WF10" s="132"/>
      <c r="WG10" s="132"/>
      <c r="WH10" s="132"/>
      <c r="WI10" s="132"/>
      <c r="WJ10" s="132"/>
      <c r="WK10" s="132"/>
      <c r="WL10" s="132"/>
      <c r="WM10" s="132"/>
      <c r="WN10" s="132"/>
      <c r="WO10" s="132"/>
      <c r="WP10" s="132"/>
      <c r="WQ10" s="132"/>
      <c r="WR10" s="132"/>
      <c r="WS10" s="132"/>
      <c r="WT10" s="132"/>
      <c r="WU10" s="132"/>
      <c r="WV10" s="132"/>
      <c r="WW10" s="132"/>
      <c r="WX10" s="132"/>
      <c r="WY10" s="132"/>
      <c r="WZ10" s="132"/>
      <c r="XA10" s="132"/>
      <c r="XB10" s="132"/>
      <c r="XC10" s="132"/>
      <c r="XD10" s="132"/>
      <c r="XE10" s="132"/>
      <c r="XF10" s="132"/>
      <c r="XG10" s="132"/>
      <c r="XH10" s="132"/>
      <c r="XI10" s="132"/>
      <c r="XJ10" s="132"/>
      <c r="XK10" s="132"/>
      <c r="XL10" s="132"/>
      <c r="XM10" s="132"/>
      <c r="XN10" s="132"/>
      <c r="XO10" s="132"/>
      <c r="XP10" s="132"/>
      <c r="XQ10" s="132"/>
      <c r="XR10" s="132"/>
      <c r="XS10" s="132"/>
      <c r="XT10" s="132"/>
      <c r="XU10" s="132"/>
      <c r="XV10" s="132"/>
      <c r="XW10" s="132"/>
      <c r="XX10" s="132"/>
      <c r="XY10" s="132"/>
      <c r="XZ10" s="132"/>
      <c r="YA10" s="132"/>
      <c r="YB10" s="132"/>
      <c r="YC10" s="132"/>
      <c r="YD10" s="132"/>
      <c r="YE10" s="132"/>
      <c r="YF10" s="132"/>
      <c r="YG10" s="132"/>
      <c r="YH10" s="132"/>
      <c r="YI10" s="132"/>
      <c r="YJ10" s="132"/>
      <c r="YK10" s="132"/>
      <c r="YL10" s="132"/>
      <c r="YM10" s="132"/>
      <c r="YN10" s="132"/>
      <c r="YO10" s="132"/>
      <c r="YP10" s="132"/>
      <c r="YQ10" s="132"/>
      <c r="YR10" s="132"/>
      <c r="YS10" s="132"/>
      <c r="YT10" s="132"/>
      <c r="YU10" s="132"/>
      <c r="YV10" s="132"/>
      <c r="YW10" s="132"/>
      <c r="YX10" s="132"/>
      <c r="YY10" s="132"/>
      <c r="YZ10" s="132"/>
      <c r="ZA10" s="132"/>
      <c r="ZB10" s="132"/>
      <c r="ZC10" s="132"/>
      <c r="ZD10" s="132"/>
      <c r="ZE10" s="132"/>
      <c r="ZF10" s="132"/>
      <c r="ZG10" s="132"/>
      <c r="ZH10" s="132"/>
      <c r="ZI10" s="132"/>
      <c r="ZJ10" s="132"/>
      <c r="ZK10" s="132"/>
      <c r="ZL10" s="132"/>
      <c r="ZM10" s="132"/>
      <c r="ZN10" s="132"/>
      <c r="ZO10" s="132"/>
      <c r="ZP10" s="132"/>
      <c r="ZQ10" s="132"/>
      <c r="ZR10" s="132"/>
      <c r="ZS10" s="132"/>
      <c r="ZT10" s="132"/>
      <c r="ZU10" s="132"/>
      <c r="ZV10" s="132"/>
      <c r="ZW10" s="132"/>
      <c r="ZX10" s="132"/>
      <c r="ZY10" s="132"/>
      <c r="ZZ10" s="132"/>
      <c r="AAA10" s="132"/>
      <c r="AAB10" s="132"/>
      <c r="AAC10" s="132"/>
      <c r="AAD10" s="132"/>
      <c r="AAE10" s="132"/>
      <c r="AAF10" s="132"/>
      <c r="AAG10" s="132"/>
      <c r="AAH10" s="132"/>
      <c r="AAI10" s="132"/>
      <c r="AAJ10" s="132"/>
      <c r="AAK10" s="132"/>
      <c r="AAL10" s="132"/>
      <c r="AAM10" s="132"/>
      <c r="AAN10" s="132"/>
      <c r="AAO10" s="132"/>
      <c r="AAP10" s="132"/>
      <c r="AAQ10" s="132"/>
      <c r="AAR10" s="132"/>
      <c r="AAS10" s="132"/>
      <c r="AAT10" s="132"/>
      <c r="AAU10" s="132"/>
      <c r="AAV10" s="132"/>
      <c r="AAW10" s="132"/>
      <c r="AAX10" s="132"/>
      <c r="AAY10" s="132"/>
      <c r="AAZ10" s="132"/>
      <c r="ABA10" s="132"/>
      <c r="ABB10" s="132"/>
      <c r="ABC10" s="132"/>
      <c r="ABD10" s="132"/>
      <c r="ABE10" s="132"/>
      <c r="ABF10" s="132"/>
      <c r="ABG10" s="132"/>
      <c r="ABH10" s="132"/>
      <c r="ABI10" s="132"/>
      <c r="ABJ10" s="132"/>
      <c r="ABK10" s="132"/>
      <c r="ABL10" s="132"/>
      <c r="ABM10" s="132"/>
      <c r="ABN10" s="132"/>
      <c r="ABO10" s="132"/>
      <c r="ABP10" s="132"/>
      <c r="ABQ10" s="132"/>
      <c r="ABR10" s="132"/>
      <c r="ABS10" s="132"/>
      <c r="ABT10" s="132"/>
      <c r="ABU10" s="132"/>
      <c r="ABV10" s="132"/>
      <c r="ABW10" s="132"/>
      <c r="ABX10" s="132"/>
      <c r="ABY10" s="132"/>
      <c r="ABZ10" s="132"/>
      <c r="ACA10" s="132"/>
      <c r="ACB10" s="132"/>
      <c r="ACC10" s="132"/>
      <c r="ACD10" s="132"/>
      <c r="ACE10" s="132"/>
      <c r="ACF10" s="132"/>
      <c r="ACG10" s="132"/>
      <c r="ACH10" s="132"/>
      <c r="ACI10" s="132"/>
      <c r="ACJ10" s="132"/>
      <c r="ACK10" s="132"/>
      <c r="ACL10" s="132"/>
      <c r="ACM10" s="132"/>
      <c r="ACN10" s="132"/>
      <c r="ACO10" s="132"/>
      <c r="ACP10" s="132"/>
      <c r="ACQ10" s="132"/>
      <c r="ACR10" s="132"/>
      <c r="ACS10" s="132"/>
      <c r="ACT10" s="132"/>
      <c r="ACU10" s="132"/>
      <c r="ACV10" s="132"/>
      <c r="ACW10" s="132"/>
      <c r="ACX10" s="132"/>
      <c r="ACY10" s="132"/>
      <c r="ACZ10" s="132"/>
      <c r="ADA10" s="132"/>
      <c r="ADB10" s="132"/>
      <c r="ADC10" s="132"/>
      <c r="ADD10" s="132"/>
      <c r="ADE10" s="132"/>
      <c r="ADF10" s="132"/>
      <c r="ADG10" s="132"/>
      <c r="ADH10" s="132"/>
      <c r="ADI10" s="132"/>
      <c r="ADJ10" s="132"/>
      <c r="ADK10" s="132"/>
      <c r="ADL10" s="132"/>
      <c r="ADM10" s="132"/>
      <c r="ADN10" s="132"/>
      <c r="ADO10" s="132"/>
      <c r="ADP10" s="132"/>
      <c r="ADQ10" s="132"/>
      <c r="ADR10" s="132"/>
      <c r="ADS10" s="132"/>
      <c r="ADT10" s="132"/>
      <c r="ADU10" s="132"/>
      <c r="ADV10" s="132"/>
      <c r="ADW10" s="132"/>
      <c r="ADX10" s="132"/>
      <c r="ADY10" s="132"/>
      <c r="ADZ10" s="132"/>
      <c r="AEA10" s="132"/>
      <c r="AEB10" s="132"/>
      <c r="AEC10" s="132"/>
      <c r="AED10" s="132"/>
      <c r="AEE10" s="132"/>
      <c r="AEF10" s="132"/>
      <c r="AEG10" s="132"/>
      <c r="AEH10" s="132"/>
      <c r="AEI10" s="132"/>
      <c r="AEJ10" s="132"/>
      <c r="AEK10" s="132"/>
      <c r="AEL10" s="132"/>
      <c r="AEM10" s="132"/>
      <c r="AEN10" s="132"/>
      <c r="AEO10" s="132"/>
      <c r="AEP10" s="132"/>
      <c r="AEQ10" s="132"/>
      <c r="AER10" s="132"/>
      <c r="AES10" s="132"/>
      <c r="AET10" s="132"/>
      <c r="AEU10" s="132"/>
      <c r="AEV10" s="132"/>
      <c r="AEW10" s="132"/>
      <c r="AEX10" s="132"/>
      <c r="AEY10" s="132"/>
      <c r="AEZ10" s="132"/>
      <c r="AFA10" s="132"/>
      <c r="AFB10" s="132"/>
      <c r="AFC10" s="132"/>
      <c r="AFD10" s="132"/>
      <c r="AFE10" s="132"/>
      <c r="AFF10" s="132"/>
      <c r="AFG10" s="132"/>
      <c r="AFH10" s="132"/>
      <c r="AFI10" s="132"/>
      <c r="AFJ10" s="132"/>
      <c r="AFK10" s="132"/>
      <c r="AFL10" s="132"/>
      <c r="AFM10" s="132"/>
      <c r="AFN10" s="132"/>
      <c r="AFO10" s="132"/>
      <c r="AFP10" s="132"/>
      <c r="AFQ10" s="132"/>
      <c r="AFR10" s="132"/>
      <c r="AFS10" s="132"/>
      <c r="AFT10" s="132"/>
      <c r="AFU10" s="132"/>
      <c r="AFV10" s="132"/>
      <c r="AFW10" s="132"/>
      <c r="AFX10" s="132"/>
      <c r="AFY10" s="132"/>
      <c r="AFZ10" s="132"/>
      <c r="AGA10" s="132"/>
      <c r="AGB10" s="132"/>
      <c r="AGC10" s="132"/>
      <c r="AGD10" s="132"/>
      <c r="AGE10" s="132"/>
      <c r="AGF10" s="132"/>
      <c r="AGG10" s="132"/>
      <c r="AGH10" s="132"/>
      <c r="AGI10" s="132"/>
      <c r="AGJ10" s="132"/>
      <c r="AGK10" s="132"/>
      <c r="AGL10" s="132"/>
      <c r="AGM10" s="132"/>
      <c r="AGN10" s="132"/>
      <c r="AGO10" s="132"/>
      <c r="AGP10" s="132"/>
      <c r="AGQ10" s="132"/>
      <c r="AGR10" s="132"/>
      <c r="AGS10" s="132"/>
      <c r="AGT10" s="132"/>
      <c r="AGU10" s="132"/>
      <c r="AGV10" s="132"/>
      <c r="AGW10" s="132"/>
      <c r="AGX10" s="132"/>
      <c r="AGY10" s="132"/>
      <c r="AGZ10" s="132"/>
      <c r="AHA10" s="132"/>
      <c r="AHB10" s="132"/>
      <c r="AHC10" s="132"/>
      <c r="AHD10" s="132"/>
      <c r="AHE10" s="132"/>
      <c r="AHF10" s="132"/>
      <c r="AHG10" s="132"/>
      <c r="AHH10" s="132"/>
      <c r="AHI10" s="132"/>
      <c r="AHJ10" s="132"/>
      <c r="AHK10" s="132"/>
      <c r="AHL10" s="132"/>
      <c r="AHM10" s="132"/>
      <c r="AHN10" s="132"/>
      <c r="AHO10" s="132"/>
      <c r="AHP10" s="132"/>
      <c r="AHQ10" s="132"/>
      <c r="AHR10" s="132"/>
      <c r="AHS10" s="132"/>
      <c r="AHT10" s="132"/>
      <c r="AHU10" s="132"/>
      <c r="AHV10" s="132"/>
      <c r="AHW10" s="132"/>
      <c r="AHX10" s="132"/>
      <c r="AHY10" s="132"/>
      <c r="AHZ10" s="132"/>
      <c r="AIA10" s="132"/>
      <c r="AIB10" s="132"/>
      <c r="AIC10" s="132"/>
      <c r="AID10" s="132"/>
      <c r="AIE10" s="132"/>
      <c r="AIF10" s="132"/>
      <c r="AIG10" s="132"/>
      <c r="AIH10" s="132"/>
      <c r="AII10" s="132"/>
      <c r="AIJ10" s="132"/>
      <c r="AIK10" s="132"/>
      <c r="AIL10" s="132"/>
      <c r="AIM10" s="132"/>
      <c r="AIN10" s="132"/>
      <c r="AIO10" s="132"/>
      <c r="AIP10" s="132"/>
      <c r="AIQ10" s="132"/>
      <c r="AIR10" s="132"/>
      <c r="AIS10" s="132"/>
      <c r="AIT10" s="132"/>
      <c r="AIU10" s="132"/>
      <c r="AIV10" s="132"/>
      <c r="AIW10" s="132"/>
      <c r="AIX10" s="132"/>
      <c r="AIY10" s="132"/>
      <c r="AIZ10" s="132"/>
      <c r="AJA10" s="132"/>
      <c r="AJB10" s="132"/>
      <c r="AJC10" s="132"/>
      <c r="AJD10" s="132"/>
      <c r="AJE10" s="132"/>
      <c r="AJF10" s="132"/>
      <c r="AJG10" s="132"/>
      <c r="AJH10" s="132"/>
      <c r="AJI10" s="132"/>
      <c r="AJJ10" s="132"/>
      <c r="AJK10" s="132"/>
      <c r="AJL10" s="132"/>
      <c r="AJM10" s="132"/>
      <c r="AJN10" s="132"/>
      <c r="AJO10" s="132"/>
      <c r="AJP10" s="132"/>
      <c r="AJQ10" s="132"/>
      <c r="AJR10" s="132"/>
      <c r="AJS10" s="132"/>
      <c r="AJT10" s="132"/>
      <c r="AJU10" s="132"/>
      <c r="AJV10" s="132"/>
      <c r="AJW10" s="132"/>
      <c r="AJX10" s="132"/>
      <c r="AJY10" s="132"/>
      <c r="AJZ10" s="132"/>
      <c r="AKA10" s="132"/>
      <c r="AKB10" s="132"/>
      <c r="AKC10" s="132"/>
      <c r="AKD10" s="132"/>
      <c r="AKE10" s="132"/>
      <c r="AKF10" s="132"/>
      <c r="AKG10" s="132"/>
      <c r="AKH10" s="132"/>
      <c r="AKI10" s="132"/>
      <c r="AKJ10" s="132"/>
      <c r="AKK10" s="132"/>
      <c r="AKL10" s="132"/>
      <c r="AKM10" s="132"/>
      <c r="AKN10" s="132"/>
      <c r="AKO10" s="132"/>
      <c r="AKP10" s="132"/>
      <c r="AKQ10" s="132"/>
      <c r="AKR10" s="132"/>
      <c r="AKS10" s="132"/>
      <c r="AKT10" s="132"/>
      <c r="AKU10" s="132"/>
      <c r="AKV10" s="132"/>
      <c r="AKW10" s="132"/>
      <c r="AKX10" s="132"/>
      <c r="AKY10" s="132"/>
      <c r="AKZ10" s="132"/>
      <c r="ALA10" s="132"/>
      <c r="ALB10" s="132"/>
      <c r="ALC10" s="132"/>
      <c r="ALD10" s="132"/>
      <c r="ALE10" s="132"/>
      <c r="ALF10" s="132"/>
      <c r="ALG10" s="132"/>
      <c r="ALH10" s="132"/>
      <c r="ALI10" s="132"/>
      <c r="ALJ10" s="132"/>
      <c r="ALK10" s="132"/>
      <c r="ALL10" s="132"/>
      <c r="ALM10" s="132"/>
      <c r="ALN10" s="132"/>
      <c r="ALO10" s="132"/>
      <c r="ALP10" s="132"/>
      <c r="ALQ10" s="132"/>
      <c r="ALR10" s="132"/>
      <c r="ALS10" s="132"/>
      <c r="ALT10" s="132"/>
      <c r="ALU10" s="132"/>
      <c r="ALV10" s="132"/>
      <c r="ALW10" s="132"/>
      <c r="ALX10" s="132"/>
      <c r="ALY10" s="132"/>
      <c r="ALZ10" s="132"/>
      <c r="AMA10" s="132"/>
      <c r="AMB10" s="132"/>
      <c r="AMC10" s="132"/>
      <c r="AMD10" s="132"/>
      <c r="AME10" s="132"/>
      <c r="AMF10" s="132"/>
      <c r="AMG10" s="132"/>
      <c r="AMH10" s="132"/>
      <c r="AMI10" s="132"/>
      <c r="AMJ10" s="132"/>
    </row>
    <row r="11" spans="1:1024" s="126" customFormat="1" ht="15" x14ac:dyDescent="0.25">
      <c r="A11" s="134"/>
      <c r="B11" s="134"/>
      <c r="C11" s="134"/>
      <c r="D11" s="155"/>
      <c r="E11" s="134"/>
      <c r="F11" s="135"/>
      <c r="G11" s="139"/>
      <c r="H11" s="132"/>
      <c r="I11" s="136"/>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2"/>
      <c r="JW11" s="132"/>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2"/>
      <c r="LP11" s="132"/>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2"/>
      <c r="NI11" s="132"/>
      <c r="NJ11" s="132"/>
      <c r="NK11" s="132"/>
      <c r="NL11" s="132"/>
      <c r="NM11" s="132"/>
      <c r="NN11" s="132"/>
      <c r="NO11" s="132"/>
      <c r="NP11" s="132"/>
      <c r="NQ11" s="132"/>
      <c r="NR11" s="132"/>
      <c r="NS11" s="132"/>
      <c r="NT11" s="132"/>
      <c r="NU11" s="132"/>
      <c r="NV11" s="132"/>
      <c r="NW11" s="132"/>
      <c r="NX11" s="132"/>
      <c r="NY11" s="132"/>
      <c r="NZ11" s="132"/>
      <c r="OA11" s="132"/>
      <c r="OB11" s="132"/>
      <c r="OC11" s="132"/>
      <c r="OD11" s="132"/>
      <c r="OE11" s="132"/>
      <c r="OF11" s="132"/>
      <c r="OG11" s="132"/>
      <c r="OH11" s="132"/>
      <c r="OI11" s="132"/>
      <c r="OJ11" s="132"/>
      <c r="OK11" s="132"/>
      <c r="OL11" s="132"/>
      <c r="OM11" s="132"/>
      <c r="ON11" s="132"/>
      <c r="OO11" s="132"/>
      <c r="OP11" s="132"/>
      <c r="OQ11" s="132"/>
      <c r="OR11" s="132"/>
      <c r="OS11" s="132"/>
      <c r="OT11" s="132"/>
      <c r="OU11" s="132"/>
      <c r="OV11" s="132"/>
      <c r="OW11" s="132"/>
      <c r="OX11" s="132"/>
      <c r="OY11" s="132"/>
      <c r="OZ11" s="132"/>
      <c r="PA11" s="132"/>
      <c r="PB11" s="132"/>
      <c r="PC11" s="132"/>
      <c r="PD11" s="132"/>
      <c r="PE11" s="132"/>
      <c r="PF11" s="132"/>
      <c r="PG11" s="132"/>
      <c r="PH11" s="132"/>
      <c r="PI11" s="132"/>
      <c r="PJ11" s="132"/>
      <c r="PK11" s="132"/>
      <c r="PL11" s="132"/>
      <c r="PM11" s="132"/>
      <c r="PN11" s="132"/>
      <c r="PO11" s="132"/>
      <c r="PP11" s="132"/>
      <c r="PQ11" s="132"/>
      <c r="PR11" s="132"/>
      <c r="PS11" s="132"/>
      <c r="PT11" s="132"/>
      <c r="PU11" s="132"/>
      <c r="PV11" s="132"/>
      <c r="PW11" s="132"/>
      <c r="PX11" s="132"/>
      <c r="PY11" s="132"/>
      <c r="PZ11" s="132"/>
      <c r="QA11" s="132"/>
      <c r="QB11" s="132"/>
      <c r="QC11" s="132"/>
      <c r="QD11" s="132"/>
      <c r="QE11" s="132"/>
      <c r="QF11" s="132"/>
      <c r="QG11" s="132"/>
      <c r="QH11" s="132"/>
      <c r="QI11" s="132"/>
      <c r="QJ11" s="132"/>
      <c r="QK11" s="132"/>
      <c r="QL11" s="132"/>
      <c r="QM11" s="132"/>
      <c r="QN11" s="132"/>
      <c r="QO11" s="132"/>
      <c r="QP11" s="132"/>
      <c r="QQ11" s="132"/>
      <c r="QR11" s="132"/>
      <c r="QS11" s="132"/>
      <c r="QT11" s="132"/>
      <c r="QU11" s="132"/>
      <c r="QV11" s="132"/>
      <c r="QW11" s="132"/>
      <c r="QX11" s="132"/>
      <c r="QY11" s="132"/>
      <c r="QZ11" s="132"/>
      <c r="RA11" s="132"/>
      <c r="RB11" s="132"/>
      <c r="RC11" s="132"/>
      <c r="RD11" s="132"/>
      <c r="RE11" s="132"/>
      <c r="RF11" s="132"/>
      <c r="RG11" s="132"/>
      <c r="RH11" s="132"/>
      <c r="RI11" s="132"/>
      <c r="RJ11" s="132"/>
      <c r="RK11" s="132"/>
      <c r="RL11" s="132"/>
      <c r="RM11" s="132"/>
      <c r="RN11" s="132"/>
      <c r="RO11" s="132"/>
      <c r="RP11" s="132"/>
      <c r="RQ11" s="132"/>
      <c r="RR11" s="132"/>
      <c r="RS11" s="132"/>
      <c r="RT11" s="132"/>
      <c r="RU11" s="132"/>
      <c r="RV11" s="132"/>
      <c r="RW11" s="132"/>
      <c r="RX11" s="132"/>
      <c r="RY11" s="132"/>
      <c r="RZ11" s="132"/>
      <c r="SA11" s="132"/>
      <c r="SB11" s="132"/>
      <c r="SC11" s="132"/>
      <c r="SD11" s="132"/>
      <c r="SE11" s="132"/>
      <c r="SF11" s="132"/>
      <c r="SG11" s="132"/>
      <c r="SH11" s="132"/>
      <c r="SI11" s="132"/>
      <c r="SJ11" s="132"/>
      <c r="SK11" s="132"/>
      <c r="SL11" s="132"/>
      <c r="SM11" s="132"/>
      <c r="SN11" s="132"/>
      <c r="SO11" s="132"/>
      <c r="SP11" s="132"/>
      <c r="SQ11" s="132"/>
      <c r="SR11" s="132"/>
      <c r="SS11" s="132"/>
      <c r="ST11" s="132"/>
      <c r="SU11" s="132"/>
      <c r="SV11" s="132"/>
      <c r="SW11" s="132"/>
      <c r="SX11" s="132"/>
      <c r="SY11" s="132"/>
      <c r="SZ11" s="132"/>
      <c r="TA11" s="132"/>
      <c r="TB11" s="132"/>
      <c r="TC11" s="132"/>
      <c r="TD11" s="132"/>
      <c r="TE11" s="132"/>
      <c r="TF11" s="132"/>
      <c r="TG11" s="132"/>
      <c r="TH11" s="132"/>
      <c r="TI11" s="132"/>
      <c r="TJ11" s="132"/>
      <c r="TK11" s="132"/>
      <c r="TL11" s="132"/>
      <c r="TM11" s="132"/>
      <c r="TN11" s="132"/>
      <c r="TO11" s="132"/>
      <c r="TP11" s="132"/>
      <c r="TQ11" s="132"/>
      <c r="TR11" s="132"/>
      <c r="TS11" s="132"/>
      <c r="TT11" s="132"/>
      <c r="TU11" s="132"/>
      <c r="TV11" s="132"/>
      <c r="TW11" s="132"/>
      <c r="TX11" s="132"/>
      <c r="TY11" s="132"/>
      <c r="TZ11" s="132"/>
      <c r="UA11" s="132"/>
      <c r="UB11" s="132"/>
      <c r="UC11" s="132"/>
      <c r="UD11" s="132"/>
      <c r="UE11" s="132"/>
      <c r="UF11" s="132"/>
      <c r="UG11" s="132"/>
      <c r="UH11" s="132"/>
      <c r="UI11" s="132"/>
      <c r="UJ11" s="132"/>
      <c r="UK11" s="132"/>
      <c r="UL11" s="132"/>
      <c r="UM11" s="132"/>
      <c r="UN11" s="132"/>
      <c r="UO11" s="132"/>
      <c r="UP11" s="132"/>
      <c r="UQ11" s="132"/>
      <c r="UR11" s="132"/>
      <c r="US11" s="132"/>
      <c r="UT11" s="132"/>
      <c r="UU11" s="132"/>
      <c r="UV11" s="132"/>
      <c r="UW11" s="132"/>
      <c r="UX11" s="132"/>
      <c r="UY11" s="132"/>
      <c r="UZ11" s="132"/>
      <c r="VA11" s="132"/>
      <c r="VB11" s="132"/>
      <c r="VC11" s="132"/>
      <c r="VD11" s="132"/>
      <c r="VE11" s="132"/>
      <c r="VF11" s="132"/>
      <c r="VG11" s="132"/>
      <c r="VH11" s="132"/>
      <c r="VI11" s="132"/>
      <c r="VJ11" s="132"/>
      <c r="VK11" s="132"/>
      <c r="VL11" s="132"/>
      <c r="VM11" s="132"/>
      <c r="VN11" s="132"/>
      <c r="VO11" s="132"/>
      <c r="VP11" s="132"/>
      <c r="VQ11" s="132"/>
      <c r="VR11" s="132"/>
      <c r="VS11" s="132"/>
      <c r="VT11" s="132"/>
      <c r="VU11" s="132"/>
      <c r="VV11" s="132"/>
      <c r="VW11" s="132"/>
      <c r="VX11" s="132"/>
      <c r="VY11" s="132"/>
      <c r="VZ11" s="132"/>
      <c r="WA11" s="132"/>
      <c r="WB11" s="132"/>
      <c r="WC11" s="132"/>
      <c r="WD11" s="132"/>
      <c r="WE11" s="132"/>
      <c r="WF11" s="132"/>
      <c r="WG11" s="132"/>
      <c r="WH11" s="132"/>
      <c r="WI11" s="132"/>
      <c r="WJ11" s="132"/>
      <c r="WK11" s="132"/>
      <c r="WL11" s="132"/>
      <c r="WM11" s="132"/>
      <c r="WN11" s="132"/>
      <c r="WO11" s="132"/>
      <c r="WP11" s="132"/>
      <c r="WQ11" s="132"/>
      <c r="WR11" s="132"/>
      <c r="WS11" s="132"/>
      <c r="WT11" s="132"/>
      <c r="WU11" s="132"/>
      <c r="WV11" s="132"/>
      <c r="WW11" s="132"/>
      <c r="WX11" s="132"/>
      <c r="WY11" s="132"/>
      <c r="WZ11" s="132"/>
      <c r="XA11" s="132"/>
      <c r="XB11" s="132"/>
      <c r="XC11" s="132"/>
      <c r="XD11" s="132"/>
      <c r="XE11" s="132"/>
      <c r="XF11" s="132"/>
      <c r="XG11" s="132"/>
      <c r="XH11" s="132"/>
      <c r="XI11" s="132"/>
      <c r="XJ11" s="132"/>
      <c r="XK11" s="132"/>
      <c r="XL11" s="132"/>
      <c r="XM11" s="132"/>
      <c r="XN11" s="132"/>
      <c r="XO11" s="132"/>
      <c r="XP11" s="132"/>
      <c r="XQ11" s="132"/>
      <c r="XR11" s="132"/>
      <c r="XS11" s="132"/>
      <c r="XT11" s="132"/>
      <c r="XU11" s="132"/>
      <c r="XV11" s="132"/>
      <c r="XW11" s="132"/>
      <c r="XX11" s="132"/>
      <c r="XY11" s="132"/>
      <c r="XZ11" s="132"/>
      <c r="YA11" s="132"/>
      <c r="YB11" s="132"/>
      <c r="YC11" s="132"/>
      <c r="YD11" s="132"/>
      <c r="YE11" s="132"/>
      <c r="YF11" s="132"/>
      <c r="YG11" s="132"/>
      <c r="YH11" s="132"/>
      <c r="YI11" s="132"/>
      <c r="YJ11" s="132"/>
      <c r="YK11" s="132"/>
      <c r="YL11" s="132"/>
      <c r="YM11" s="132"/>
      <c r="YN11" s="132"/>
      <c r="YO11" s="132"/>
      <c r="YP11" s="132"/>
      <c r="YQ11" s="132"/>
      <c r="YR11" s="132"/>
      <c r="YS11" s="132"/>
      <c r="YT11" s="132"/>
      <c r="YU11" s="132"/>
      <c r="YV11" s="132"/>
      <c r="YW11" s="132"/>
      <c r="YX11" s="132"/>
      <c r="YY11" s="132"/>
      <c r="YZ11" s="132"/>
      <c r="ZA11" s="132"/>
      <c r="ZB11" s="132"/>
      <c r="ZC11" s="132"/>
      <c r="ZD11" s="132"/>
      <c r="ZE11" s="132"/>
      <c r="ZF11" s="132"/>
      <c r="ZG11" s="132"/>
      <c r="ZH11" s="132"/>
      <c r="ZI11" s="132"/>
      <c r="ZJ11" s="132"/>
      <c r="ZK11" s="132"/>
      <c r="ZL11" s="132"/>
      <c r="ZM11" s="132"/>
      <c r="ZN11" s="132"/>
      <c r="ZO11" s="132"/>
      <c r="ZP11" s="132"/>
      <c r="ZQ11" s="132"/>
      <c r="ZR11" s="132"/>
      <c r="ZS11" s="132"/>
      <c r="ZT11" s="132"/>
      <c r="ZU11" s="132"/>
      <c r="ZV11" s="132"/>
      <c r="ZW11" s="132"/>
      <c r="ZX11" s="132"/>
      <c r="ZY11" s="132"/>
      <c r="ZZ11" s="132"/>
      <c r="AAA11" s="132"/>
      <c r="AAB11" s="132"/>
      <c r="AAC11" s="132"/>
      <c r="AAD11" s="132"/>
      <c r="AAE11" s="132"/>
      <c r="AAF11" s="132"/>
      <c r="AAG11" s="132"/>
      <c r="AAH11" s="132"/>
      <c r="AAI11" s="132"/>
      <c r="AAJ11" s="132"/>
      <c r="AAK11" s="132"/>
      <c r="AAL11" s="132"/>
      <c r="AAM11" s="132"/>
      <c r="AAN11" s="132"/>
      <c r="AAO11" s="132"/>
      <c r="AAP11" s="132"/>
      <c r="AAQ11" s="132"/>
      <c r="AAR11" s="132"/>
      <c r="AAS11" s="132"/>
      <c r="AAT11" s="132"/>
      <c r="AAU11" s="132"/>
      <c r="AAV11" s="132"/>
      <c r="AAW11" s="132"/>
      <c r="AAX11" s="132"/>
      <c r="AAY11" s="132"/>
      <c r="AAZ11" s="132"/>
      <c r="ABA11" s="132"/>
      <c r="ABB11" s="132"/>
      <c r="ABC11" s="132"/>
      <c r="ABD11" s="132"/>
      <c r="ABE11" s="132"/>
      <c r="ABF11" s="132"/>
      <c r="ABG11" s="132"/>
      <c r="ABH11" s="132"/>
      <c r="ABI11" s="132"/>
      <c r="ABJ11" s="132"/>
      <c r="ABK11" s="132"/>
      <c r="ABL11" s="132"/>
      <c r="ABM11" s="132"/>
      <c r="ABN11" s="132"/>
      <c r="ABO11" s="132"/>
      <c r="ABP11" s="132"/>
      <c r="ABQ11" s="132"/>
      <c r="ABR11" s="132"/>
      <c r="ABS11" s="132"/>
      <c r="ABT11" s="132"/>
      <c r="ABU11" s="132"/>
      <c r="ABV11" s="132"/>
      <c r="ABW11" s="132"/>
      <c r="ABX11" s="132"/>
      <c r="ABY11" s="132"/>
      <c r="ABZ11" s="132"/>
      <c r="ACA11" s="132"/>
      <c r="ACB11" s="132"/>
      <c r="ACC11" s="132"/>
      <c r="ACD11" s="132"/>
      <c r="ACE11" s="132"/>
      <c r="ACF11" s="132"/>
      <c r="ACG11" s="132"/>
      <c r="ACH11" s="132"/>
      <c r="ACI11" s="132"/>
      <c r="ACJ11" s="132"/>
      <c r="ACK11" s="132"/>
      <c r="ACL11" s="132"/>
      <c r="ACM11" s="132"/>
      <c r="ACN11" s="132"/>
      <c r="ACO11" s="132"/>
      <c r="ACP11" s="132"/>
      <c r="ACQ11" s="132"/>
      <c r="ACR11" s="132"/>
      <c r="ACS11" s="132"/>
      <c r="ACT11" s="132"/>
      <c r="ACU11" s="132"/>
      <c r="ACV11" s="132"/>
      <c r="ACW11" s="132"/>
      <c r="ACX11" s="132"/>
      <c r="ACY11" s="132"/>
      <c r="ACZ11" s="132"/>
      <c r="ADA11" s="132"/>
      <c r="ADB11" s="132"/>
      <c r="ADC11" s="132"/>
      <c r="ADD11" s="132"/>
      <c r="ADE11" s="132"/>
      <c r="ADF11" s="132"/>
      <c r="ADG11" s="132"/>
      <c r="ADH11" s="132"/>
      <c r="ADI11" s="132"/>
      <c r="ADJ11" s="132"/>
      <c r="ADK11" s="132"/>
      <c r="ADL11" s="132"/>
      <c r="ADM11" s="132"/>
      <c r="ADN11" s="132"/>
      <c r="ADO11" s="132"/>
      <c r="ADP11" s="132"/>
      <c r="ADQ11" s="132"/>
      <c r="ADR11" s="132"/>
      <c r="ADS11" s="132"/>
      <c r="ADT11" s="132"/>
      <c r="ADU11" s="132"/>
      <c r="ADV11" s="132"/>
      <c r="ADW11" s="132"/>
      <c r="ADX11" s="132"/>
      <c r="ADY11" s="132"/>
      <c r="ADZ11" s="132"/>
      <c r="AEA11" s="132"/>
      <c r="AEB11" s="132"/>
      <c r="AEC11" s="132"/>
      <c r="AED11" s="132"/>
      <c r="AEE11" s="132"/>
      <c r="AEF11" s="132"/>
      <c r="AEG11" s="132"/>
      <c r="AEH11" s="132"/>
      <c r="AEI11" s="132"/>
      <c r="AEJ11" s="132"/>
      <c r="AEK11" s="132"/>
      <c r="AEL11" s="132"/>
      <c r="AEM11" s="132"/>
      <c r="AEN11" s="132"/>
      <c r="AEO11" s="132"/>
      <c r="AEP11" s="132"/>
      <c r="AEQ11" s="132"/>
      <c r="AER11" s="132"/>
      <c r="AES11" s="132"/>
      <c r="AET11" s="132"/>
      <c r="AEU11" s="132"/>
      <c r="AEV11" s="132"/>
      <c r="AEW11" s="132"/>
      <c r="AEX11" s="132"/>
      <c r="AEY11" s="132"/>
      <c r="AEZ11" s="132"/>
      <c r="AFA11" s="132"/>
      <c r="AFB11" s="132"/>
      <c r="AFC11" s="132"/>
      <c r="AFD11" s="132"/>
      <c r="AFE11" s="132"/>
      <c r="AFF11" s="132"/>
      <c r="AFG11" s="132"/>
      <c r="AFH11" s="132"/>
      <c r="AFI11" s="132"/>
      <c r="AFJ11" s="132"/>
      <c r="AFK11" s="132"/>
      <c r="AFL11" s="132"/>
      <c r="AFM11" s="132"/>
      <c r="AFN11" s="132"/>
      <c r="AFO11" s="132"/>
      <c r="AFP11" s="132"/>
      <c r="AFQ11" s="132"/>
      <c r="AFR11" s="132"/>
      <c r="AFS11" s="132"/>
      <c r="AFT11" s="132"/>
      <c r="AFU11" s="132"/>
      <c r="AFV11" s="132"/>
      <c r="AFW11" s="132"/>
      <c r="AFX11" s="132"/>
      <c r="AFY11" s="132"/>
      <c r="AFZ11" s="132"/>
      <c r="AGA11" s="132"/>
      <c r="AGB11" s="132"/>
      <c r="AGC11" s="132"/>
      <c r="AGD11" s="132"/>
      <c r="AGE11" s="132"/>
      <c r="AGF11" s="132"/>
      <c r="AGG11" s="132"/>
      <c r="AGH11" s="132"/>
      <c r="AGI11" s="132"/>
      <c r="AGJ11" s="132"/>
      <c r="AGK11" s="132"/>
      <c r="AGL11" s="132"/>
      <c r="AGM11" s="132"/>
      <c r="AGN11" s="132"/>
      <c r="AGO11" s="132"/>
      <c r="AGP11" s="132"/>
      <c r="AGQ11" s="132"/>
      <c r="AGR11" s="132"/>
      <c r="AGS11" s="132"/>
      <c r="AGT11" s="132"/>
      <c r="AGU11" s="132"/>
      <c r="AGV11" s="132"/>
      <c r="AGW11" s="132"/>
      <c r="AGX11" s="132"/>
      <c r="AGY11" s="132"/>
      <c r="AGZ11" s="132"/>
      <c r="AHA11" s="132"/>
      <c r="AHB11" s="132"/>
      <c r="AHC11" s="132"/>
      <c r="AHD11" s="132"/>
      <c r="AHE11" s="132"/>
      <c r="AHF11" s="132"/>
      <c r="AHG11" s="132"/>
      <c r="AHH11" s="132"/>
      <c r="AHI11" s="132"/>
      <c r="AHJ11" s="132"/>
      <c r="AHK11" s="132"/>
      <c r="AHL11" s="132"/>
      <c r="AHM11" s="132"/>
      <c r="AHN11" s="132"/>
      <c r="AHO11" s="132"/>
      <c r="AHP11" s="132"/>
      <c r="AHQ11" s="132"/>
      <c r="AHR11" s="132"/>
      <c r="AHS11" s="132"/>
      <c r="AHT11" s="132"/>
      <c r="AHU11" s="132"/>
      <c r="AHV11" s="132"/>
      <c r="AHW11" s="132"/>
      <c r="AHX11" s="132"/>
      <c r="AHY11" s="132"/>
      <c r="AHZ11" s="132"/>
      <c r="AIA11" s="132"/>
      <c r="AIB11" s="132"/>
      <c r="AIC11" s="132"/>
      <c r="AID11" s="132"/>
      <c r="AIE11" s="132"/>
      <c r="AIF11" s="132"/>
      <c r="AIG11" s="132"/>
      <c r="AIH11" s="132"/>
      <c r="AII11" s="132"/>
      <c r="AIJ11" s="132"/>
      <c r="AIK11" s="132"/>
      <c r="AIL11" s="132"/>
      <c r="AIM11" s="132"/>
      <c r="AIN11" s="132"/>
      <c r="AIO11" s="132"/>
      <c r="AIP11" s="132"/>
      <c r="AIQ11" s="132"/>
      <c r="AIR11" s="132"/>
      <c r="AIS11" s="132"/>
      <c r="AIT11" s="132"/>
      <c r="AIU11" s="132"/>
      <c r="AIV11" s="132"/>
      <c r="AIW11" s="132"/>
      <c r="AIX11" s="132"/>
      <c r="AIY11" s="132"/>
      <c r="AIZ11" s="132"/>
      <c r="AJA11" s="132"/>
      <c r="AJB11" s="132"/>
      <c r="AJC11" s="132"/>
      <c r="AJD11" s="132"/>
      <c r="AJE11" s="132"/>
      <c r="AJF11" s="132"/>
      <c r="AJG11" s="132"/>
      <c r="AJH11" s="132"/>
      <c r="AJI11" s="132"/>
      <c r="AJJ11" s="132"/>
      <c r="AJK11" s="132"/>
      <c r="AJL11" s="132"/>
      <c r="AJM11" s="132"/>
      <c r="AJN11" s="132"/>
      <c r="AJO11" s="132"/>
      <c r="AJP11" s="132"/>
      <c r="AJQ11" s="132"/>
      <c r="AJR11" s="132"/>
      <c r="AJS11" s="132"/>
      <c r="AJT11" s="132"/>
      <c r="AJU11" s="132"/>
      <c r="AJV11" s="132"/>
      <c r="AJW11" s="132"/>
      <c r="AJX11" s="132"/>
      <c r="AJY11" s="132"/>
      <c r="AJZ11" s="132"/>
      <c r="AKA11" s="132"/>
      <c r="AKB11" s="132"/>
      <c r="AKC11" s="132"/>
      <c r="AKD11" s="132"/>
      <c r="AKE11" s="132"/>
      <c r="AKF11" s="132"/>
      <c r="AKG11" s="132"/>
      <c r="AKH11" s="132"/>
      <c r="AKI11" s="132"/>
      <c r="AKJ11" s="132"/>
      <c r="AKK11" s="132"/>
      <c r="AKL11" s="132"/>
      <c r="AKM11" s="132"/>
      <c r="AKN11" s="132"/>
      <c r="AKO11" s="132"/>
      <c r="AKP11" s="132"/>
      <c r="AKQ11" s="132"/>
      <c r="AKR11" s="132"/>
      <c r="AKS11" s="132"/>
      <c r="AKT11" s="132"/>
      <c r="AKU11" s="132"/>
      <c r="AKV11" s="132"/>
      <c r="AKW11" s="132"/>
      <c r="AKX11" s="132"/>
      <c r="AKY11" s="132"/>
      <c r="AKZ11" s="132"/>
      <c r="ALA11" s="132"/>
      <c r="ALB11" s="132"/>
      <c r="ALC11" s="132"/>
      <c r="ALD11" s="132"/>
      <c r="ALE11" s="132"/>
      <c r="ALF11" s="132"/>
      <c r="ALG11" s="132"/>
      <c r="ALH11" s="132"/>
      <c r="ALI11" s="132"/>
      <c r="ALJ11" s="132"/>
      <c r="ALK11" s="132"/>
      <c r="ALL11" s="132"/>
      <c r="ALM11" s="132"/>
      <c r="ALN11" s="132"/>
      <c r="ALO11" s="132"/>
      <c r="ALP11" s="132"/>
      <c r="ALQ11" s="132"/>
      <c r="ALR11" s="132"/>
      <c r="ALS11" s="132"/>
      <c r="ALT11" s="132"/>
      <c r="ALU11" s="132"/>
      <c r="ALV11" s="132"/>
      <c r="ALW11" s="132"/>
      <c r="ALX11" s="132"/>
      <c r="ALY11" s="132"/>
      <c r="ALZ11" s="132"/>
      <c r="AMA11" s="132"/>
      <c r="AMB11" s="132"/>
      <c r="AMC11" s="132"/>
      <c r="AMD11" s="132"/>
      <c r="AME11" s="132"/>
      <c r="AMF11" s="132"/>
      <c r="AMG11" s="132"/>
      <c r="AMH11" s="132"/>
      <c r="AMI11" s="132"/>
      <c r="AMJ11" s="132"/>
    </row>
    <row r="12" spans="1:1024" s="3" customFormat="1" ht="38.25" x14ac:dyDescent="0.2">
      <c r="A12" s="121" t="s">
        <v>3</v>
      </c>
      <c r="B12" s="121" t="s">
        <v>4</v>
      </c>
      <c r="C12" s="121" t="s">
        <v>5</v>
      </c>
      <c r="D12" s="121" t="s">
        <v>6</v>
      </c>
      <c r="E12" s="121" t="s">
        <v>7</v>
      </c>
      <c r="F12" s="122" t="s">
        <v>8</v>
      </c>
      <c r="G12" s="123" t="s">
        <v>9</v>
      </c>
      <c r="H12" s="123" t="s">
        <v>10</v>
      </c>
      <c r="I12" s="123" t="s">
        <v>11</v>
      </c>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row>
    <row r="13" spans="1:1024" x14ac:dyDescent="0.2">
      <c r="A13" s="312"/>
      <c r="B13" s="312"/>
      <c r="C13" s="312"/>
      <c r="D13" s="312"/>
      <c r="E13" s="312"/>
      <c r="F13" s="312"/>
      <c r="G13" s="312"/>
      <c r="H13" s="312"/>
      <c r="I13" s="312"/>
    </row>
    <row r="14" spans="1:1024" x14ac:dyDescent="0.2">
      <c r="A14" s="11">
        <v>1</v>
      </c>
      <c r="B14" s="12"/>
      <c r="C14" s="12"/>
      <c r="D14" s="262" t="s">
        <v>12</v>
      </c>
      <c r="E14" s="12"/>
      <c r="F14" s="12"/>
      <c r="G14" s="12"/>
      <c r="H14" s="12"/>
      <c r="I14" s="14">
        <f>I26</f>
        <v>0</v>
      </c>
    </row>
    <row r="15" spans="1:1024" s="81" customFormat="1" ht="76.5" outlineLevel="1" x14ac:dyDescent="0.2">
      <c r="A15" s="90" t="s">
        <v>13</v>
      </c>
      <c r="B15" s="103" t="s">
        <v>14</v>
      </c>
      <c r="C15" s="90" t="s">
        <v>15</v>
      </c>
      <c r="D15" s="104" t="s">
        <v>497</v>
      </c>
      <c r="E15" s="103" t="s">
        <v>331</v>
      </c>
      <c r="F15" s="93">
        <v>1</v>
      </c>
      <c r="G15" s="112"/>
      <c r="H15" s="93"/>
      <c r="I15" s="113">
        <f t="shared" ref="I15:I25" si="0">ROUND(F15*H15,2)</f>
        <v>0</v>
      </c>
    </row>
    <row r="16" spans="1:1024" s="81" customFormat="1" ht="15" customHeight="1" outlineLevel="1" x14ac:dyDescent="0.2">
      <c r="A16" s="90" t="s">
        <v>17</v>
      </c>
      <c r="B16" s="96" t="s">
        <v>18</v>
      </c>
      <c r="C16" s="96" t="s">
        <v>19</v>
      </c>
      <c r="D16" s="91" t="s">
        <v>498</v>
      </c>
      <c r="E16" s="90" t="s">
        <v>331</v>
      </c>
      <c r="F16" s="93">
        <v>1</v>
      </c>
      <c r="G16" s="174"/>
      <c r="H16" s="93"/>
      <c r="I16" s="113">
        <f t="shared" si="0"/>
        <v>0</v>
      </c>
    </row>
    <row r="17" spans="1:1024" s="81" customFormat="1" ht="27.75" customHeight="1" outlineLevel="1" x14ac:dyDescent="0.2">
      <c r="A17" s="90" t="s">
        <v>20</v>
      </c>
      <c r="B17" s="90" t="s">
        <v>950</v>
      </c>
      <c r="C17" s="96" t="s">
        <v>19</v>
      </c>
      <c r="D17" s="104" t="s">
        <v>499</v>
      </c>
      <c r="E17" s="90" t="s">
        <v>331</v>
      </c>
      <c r="F17" s="92">
        <v>1</v>
      </c>
      <c r="G17" s="92"/>
      <c r="H17" s="93"/>
      <c r="I17" s="113">
        <f t="shared" si="0"/>
        <v>0</v>
      </c>
    </row>
    <row r="18" spans="1:1024" s="81" customFormat="1" ht="16.5" customHeight="1" outlineLevel="1" x14ac:dyDescent="0.2">
      <c r="A18" s="90" t="s">
        <v>22</v>
      </c>
      <c r="B18" s="96" t="s">
        <v>23</v>
      </c>
      <c r="C18" s="96" t="s">
        <v>19</v>
      </c>
      <c r="D18" s="91" t="s">
        <v>500</v>
      </c>
      <c r="E18" s="90" t="s">
        <v>331</v>
      </c>
      <c r="F18" s="93">
        <v>1</v>
      </c>
      <c r="G18" s="174"/>
      <c r="H18" s="93"/>
      <c r="I18" s="113">
        <f t="shared" si="0"/>
        <v>0</v>
      </c>
    </row>
    <row r="19" spans="1:1024" s="81" customFormat="1" ht="25.5" outlineLevel="1" x14ac:dyDescent="0.2">
      <c r="A19" s="90" t="s">
        <v>24</v>
      </c>
      <c r="B19" s="90">
        <v>93584</v>
      </c>
      <c r="C19" s="111" t="s">
        <v>21</v>
      </c>
      <c r="D19" s="104" t="s">
        <v>501</v>
      </c>
      <c r="E19" s="90" t="s">
        <v>696</v>
      </c>
      <c r="F19" s="92">
        <v>10</v>
      </c>
      <c r="G19" s="92"/>
      <c r="H19" s="93"/>
      <c r="I19" s="113">
        <f t="shared" si="0"/>
        <v>0</v>
      </c>
    </row>
    <row r="20" spans="1:1024" s="81" customFormat="1" ht="38.25" outlineLevel="1" x14ac:dyDescent="0.2">
      <c r="A20" s="90" t="s">
        <v>25</v>
      </c>
      <c r="B20" s="90">
        <v>93207</v>
      </c>
      <c r="C20" s="111" t="s">
        <v>21</v>
      </c>
      <c r="D20" s="104" t="s">
        <v>502</v>
      </c>
      <c r="E20" s="90" t="s">
        <v>696</v>
      </c>
      <c r="F20" s="92">
        <v>8</v>
      </c>
      <c r="G20" s="92"/>
      <c r="H20" s="93"/>
      <c r="I20" s="113">
        <f t="shared" si="0"/>
        <v>0</v>
      </c>
    </row>
    <row r="21" spans="1:1024" s="81" customFormat="1" ht="38.25" outlineLevel="1" x14ac:dyDescent="0.2">
      <c r="A21" s="90" t="s">
        <v>26</v>
      </c>
      <c r="B21" s="90">
        <v>93212</v>
      </c>
      <c r="C21" s="111" t="s">
        <v>21</v>
      </c>
      <c r="D21" s="104" t="s">
        <v>503</v>
      </c>
      <c r="E21" s="90" t="s">
        <v>696</v>
      </c>
      <c r="F21" s="92">
        <v>6</v>
      </c>
      <c r="G21" s="92"/>
      <c r="H21" s="93"/>
      <c r="I21" s="113">
        <f t="shared" si="0"/>
        <v>0</v>
      </c>
    </row>
    <row r="22" spans="1:1024" s="81" customFormat="1" ht="38.25" outlineLevel="1" x14ac:dyDescent="0.2">
      <c r="A22" s="90" t="s">
        <v>27</v>
      </c>
      <c r="B22" s="90">
        <v>93210</v>
      </c>
      <c r="C22" s="111" t="s">
        <v>21</v>
      </c>
      <c r="D22" s="104" t="s">
        <v>504</v>
      </c>
      <c r="E22" s="90" t="s">
        <v>696</v>
      </c>
      <c r="F22" s="92">
        <v>10</v>
      </c>
      <c r="G22" s="92"/>
      <c r="H22" s="93"/>
      <c r="I22" s="113">
        <f t="shared" si="0"/>
        <v>0</v>
      </c>
    </row>
    <row r="23" spans="1:1024" s="81" customFormat="1" ht="25.5" outlineLevel="1" x14ac:dyDescent="0.2">
      <c r="A23" s="90" t="s">
        <v>28</v>
      </c>
      <c r="B23" s="103" t="s">
        <v>29</v>
      </c>
      <c r="C23" s="90" t="s">
        <v>15</v>
      </c>
      <c r="D23" s="104" t="s">
        <v>505</v>
      </c>
      <c r="E23" s="103" t="s">
        <v>696</v>
      </c>
      <c r="F23" s="93">
        <v>497.6</v>
      </c>
      <c r="G23" s="174"/>
      <c r="H23" s="93"/>
      <c r="I23" s="113">
        <f t="shared" si="0"/>
        <v>0</v>
      </c>
    </row>
    <row r="24" spans="1:1024" s="81" customFormat="1" ht="15.75" customHeight="1" outlineLevel="1" x14ac:dyDescent="0.2">
      <c r="A24" s="90" t="s">
        <v>31</v>
      </c>
      <c r="B24" s="96">
        <v>98524</v>
      </c>
      <c r="C24" s="103" t="s">
        <v>21</v>
      </c>
      <c r="D24" s="104" t="s">
        <v>506</v>
      </c>
      <c r="E24" s="103" t="s">
        <v>696</v>
      </c>
      <c r="F24" s="93">
        <v>998.7</v>
      </c>
      <c r="G24" s="112"/>
      <c r="H24" s="93"/>
      <c r="I24" s="113">
        <f t="shared" si="0"/>
        <v>0</v>
      </c>
    </row>
    <row r="25" spans="1:1024" s="81" customFormat="1" ht="25.5" outlineLevel="1" x14ac:dyDescent="0.2">
      <c r="A25" s="90" t="s">
        <v>32</v>
      </c>
      <c r="B25" s="96">
        <v>98458</v>
      </c>
      <c r="C25" s="103" t="s">
        <v>21</v>
      </c>
      <c r="D25" s="104" t="s">
        <v>507</v>
      </c>
      <c r="E25" s="103" t="s">
        <v>696</v>
      </c>
      <c r="F25" s="93">
        <v>155.1</v>
      </c>
      <c r="G25" s="112"/>
      <c r="H25" s="93"/>
      <c r="I25" s="113">
        <f t="shared" si="0"/>
        <v>0</v>
      </c>
    </row>
    <row r="26" spans="1:1024" outlineLevel="1" x14ac:dyDescent="0.2">
      <c r="A26" s="272" t="s">
        <v>708</v>
      </c>
      <c r="B26" s="273"/>
      <c r="C26" s="273"/>
      <c r="D26" s="273"/>
      <c r="E26" s="273"/>
      <c r="F26" s="273"/>
      <c r="G26" s="274"/>
      <c r="H26" s="16"/>
      <c r="I26" s="17">
        <f>SUM(I15:I25)</f>
        <v>0</v>
      </c>
    </row>
    <row r="27" spans="1:1024" x14ac:dyDescent="0.2">
      <c r="A27" s="11">
        <v>2</v>
      </c>
      <c r="B27" s="11"/>
      <c r="C27" s="11"/>
      <c r="D27" s="262" t="s">
        <v>33</v>
      </c>
      <c r="E27" s="12"/>
      <c r="F27" s="13"/>
      <c r="G27" s="140"/>
      <c r="H27" s="12"/>
      <c r="I27" s="15">
        <f>I37</f>
        <v>0</v>
      </c>
    </row>
    <row r="28" spans="1:1024" s="84" customFormat="1" outlineLevel="1" x14ac:dyDescent="0.2">
      <c r="A28" s="110" t="s">
        <v>34</v>
      </c>
      <c r="B28" s="96"/>
      <c r="C28" s="96"/>
      <c r="D28" s="108" t="s">
        <v>35</v>
      </c>
      <c r="E28" s="96"/>
      <c r="F28" s="92"/>
      <c r="G28" s="92"/>
      <c r="H28" s="94"/>
      <c r="I28" s="94"/>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82"/>
      <c r="LM28" s="82"/>
      <c r="LN28" s="82"/>
      <c r="LO28" s="82"/>
      <c r="LP28" s="82"/>
      <c r="LQ28" s="82"/>
      <c r="LR28" s="82"/>
      <c r="LS28" s="82"/>
      <c r="LT28" s="82"/>
      <c r="LU28" s="82"/>
      <c r="LV28" s="82"/>
      <c r="LW28" s="82"/>
      <c r="LX28" s="82"/>
      <c r="LY28" s="82"/>
      <c r="LZ28" s="82"/>
      <c r="MA28" s="82"/>
      <c r="MB28" s="82"/>
      <c r="MC28" s="82"/>
      <c r="MD28" s="82"/>
      <c r="ME28" s="82"/>
      <c r="MF28" s="82"/>
      <c r="MG28" s="82"/>
      <c r="MH28" s="82"/>
      <c r="MI28" s="82"/>
      <c r="MJ28" s="82"/>
      <c r="MK28" s="82"/>
      <c r="ML28" s="82"/>
      <c r="MM28" s="82"/>
      <c r="MN28" s="82"/>
      <c r="MO28" s="82"/>
      <c r="MP28" s="82"/>
      <c r="MQ28" s="82"/>
      <c r="MR28" s="82"/>
      <c r="MS28" s="82"/>
      <c r="MT28" s="82"/>
      <c r="MU28" s="82"/>
      <c r="MV28" s="82"/>
      <c r="MW28" s="82"/>
      <c r="MX28" s="82"/>
      <c r="MY28" s="82"/>
      <c r="MZ28" s="82"/>
      <c r="NA28" s="82"/>
      <c r="NB28" s="82"/>
      <c r="NC28" s="82"/>
      <c r="ND28" s="82"/>
      <c r="NE28" s="82"/>
      <c r="NF28" s="82"/>
      <c r="NG28" s="82"/>
      <c r="NH28" s="82"/>
      <c r="NI28" s="82"/>
      <c r="NJ28" s="82"/>
      <c r="NK28" s="82"/>
      <c r="NL28" s="82"/>
      <c r="NM28" s="82"/>
      <c r="NN28" s="82"/>
      <c r="NO28" s="82"/>
      <c r="NP28" s="82"/>
      <c r="NQ28" s="82"/>
      <c r="NR28" s="82"/>
      <c r="NS28" s="82"/>
      <c r="NT28" s="82"/>
      <c r="NU28" s="82"/>
      <c r="NV28" s="82"/>
      <c r="NW28" s="82"/>
      <c r="NX28" s="82"/>
      <c r="NY28" s="82"/>
      <c r="NZ28" s="82"/>
      <c r="OA28" s="82"/>
      <c r="OB28" s="82"/>
      <c r="OC28" s="82"/>
      <c r="OD28" s="82"/>
      <c r="OE28" s="82"/>
      <c r="OF28" s="82"/>
      <c r="OG28" s="82"/>
      <c r="OH28" s="82"/>
      <c r="OI28" s="82"/>
      <c r="OJ28" s="82"/>
      <c r="OK28" s="82"/>
      <c r="OL28" s="82"/>
      <c r="OM28" s="82"/>
      <c r="ON28" s="82"/>
      <c r="OO28" s="82"/>
      <c r="OP28" s="82"/>
      <c r="OQ28" s="82"/>
      <c r="OR28" s="82"/>
      <c r="OS28" s="82"/>
      <c r="OT28" s="82"/>
      <c r="OU28" s="82"/>
      <c r="OV28" s="82"/>
      <c r="OW28" s="82"/>
      <c r="OX28" s="82"/>
      <c r="OY28" s="82"/>
      <c r="OZ28" s="82"/>
      <c r="PA28" s="82"/>
      <c r="PB28" s="82"/>
      <c r="PC28" s="82"/>
      <c r="PD28" s="82"/>
      <c r="PE28" s="82"/>
      <c r="PF28" s="82"/>
      <c r="PG28" s="82"/>
      <c r="PH28" s="82"/>
      <c r="PI28" s="82"/>
      <c r="PJ28" s="82"/>
      <c r="PK28" s="82"/>
      <c r="PL28" s="82"/>
      <c r="PM28" s="82"/>
      <c r="PN28" s="82"/>
      <c r="PO28" s="82"/>
      <c r="PP28" s="82"/>
      <c r="PQ28" s="82"/>
      <c r="PR28" s="82"/>
      <c r="PS28" s="82"/>
      <c r="PT28" s="82"/>
      <c r="PU28" s="82"/>
      <c r="PV28" s="82"/>
      <c r="PW28" s="82"/>
      <c r="PX28" s="82"/>
      <c r="PY28" s="82"/>
      <c r="PZ28" s="82"/>
      <c r="QA28" s="82"/>
      <c r="QB28" s="82"/>
      <c r="QC28" s="82"/>
      <c r="QD28" s="82"/>
      <c r="QE28" s="82"/>
      <c r="QF28" s="82"/>
      <c r="QG28" s="82"/>
      <c r="QH28" s="82"/>
      <c r="QI28" s="82"/>
      <c r="QJ28" s="82"/>
      <c r="QK28" s="82"/>
      <c r="QL28" s="82"/>
      <c r="QM28" s="82"/>
      <c r="QN28" s="82"/>
      <c r="QO28" s="82"/>
      <c r="QP28" s="82"/>
      <c r="QQ28" s="82"/>
      <c r="QR28" s="82"/>
      <c r="QS28" s="82"/>
      <c r="QT28" s="82"/>
      <c r="QU28" s="82"/>
      <c r="QV28" s="82"/>
      <c r="QW28" s="82"/>
      <c r="QX28" s="82"/>
      <c r="QY28" s="82"/>
      <c r="QZ28" s="82"/>
      <c r="RA28" s="82"/>
      <c r="RB28" s="82"/>
      <c r="RC28" s="82"/>
      <c r="RD28" s="82"/>
      <c r="RE28" s="82"/>
      <c r="RF28" s="82"/>
      <c r="RG28" s="82"/>
      <c r="RH28" s="82"/>
      <c r="RI28" s="82"/>
      <c r="RJ28" s="82"/>
      <c r="RK28" s="82"/>
      <c r="RL28" s="82"/>
      <c r="RM28" s="82"/>
      <c r="RN28" s="82"/>
      <c r="RO28" s="82"/>
      <c r="RP28" s="82"/>
      <c r="RQ28" s="82"/>
      <c r="RR28" s="82"/>
      <c r="RS28" s="82"/>
      <c r="RT28" s="82"/>
      <c r="RU28" s="82"/>
      <c r="RV28" s="82"/>
      <c r="RW28" s="82"/>
      <c r="RX28" s="82"/>
      <c r="RY28" s="82"/>
      <c r="RZ28" s="82"/>
      <c r="SA28" s="82"/>
      <c r="SB28" s="82"/>
      <c r="SC28" s="82"/>
      <c r="SD28" s="82"/>
      <c r="SE28" s="82"/>
      <c r="SF28" s="82"/>
      <c r="SG28" s="82"/>
      <c r="SH28" s="82"/>
      <c r="SI28" s="82"/>
      <c r="SJ28" s="82"/>
      <c r="SK28" s="82"/>
      <c r="SL28" s="82"/>
      <c r="SM28" s="82"/>
      <c r="SN28" s="82"/>
      <c r="SO28" s="82"/>
      <c r="SP28" s="82"/>
      <c r="SQ28" s="82"/>
      <c r="SR28" s="82"/>
      <c r="SS28" s="82"/>
      <c r="ST28" s="82"/>
      <c r="SU28" s="82"/>
      <c r="SV28" s="82"/>
      <c r="SW28" s="82"/>
      <c r="SX28" s="82"/>
      <c r="SY28" s="82"/>
      <c r="SZ28" s="82"/>
      <c r="TA28" s="82"/>
      <c r="TB28" s="82"/>
      <c r="TC28" s="82"/>
      <c r="TD28" s="82"/>
      <c r="TE28" s="82"/>
      <c r="TF28" s="82"/>
      <c r="TG28" s="82"/>
      <c r="TH28" s="82"/>
      <c r="TI28" s="82"/>
      <c r="TJ28" s="82"/>
      <c r="TK28" s="82"/>
      <c r="TL28" s="82"/>
      <c r="TM28" s="82"/>
      <c r="TN28" s="82"/>
      <c r="TO28" s="82"/>
      <c r="TP28" s="82"/>
      <c r="TQ28" s="82"/>
      <c r="TR28" s="82"/>
      <c r="TS28" s="82"/>
      <c r="TT28" s="82"/>
      <c r="TU28" s="82"/>
      <c r="TV28" s="82"/>
      <c r="TW28" s="82"/>
      <c r="TX28" s="82"/>
      <c r="TY28" s="82"/>
      <c r="TZ28" s="82"/>
      <c r="UA28" s="82"/>
      <c r="UB28" s="82"/>
      <c r="UC28" s="82"/>
      <c r="UD28" s="82"/>
      <c r="UE28" s="82"/>
      <c r="UF28" s="82"/>
      <c r="UG28" s="82"/>
      <c r="UH28" s="82"/>
      <c r="UI28" s="82"/>
      <c r="UJ28" s="82"/>
      <c r="UK28" s="82"/>
      <c r="UL28" s="82"/>
      <c r="UM28" s="82"/>
      <c r="UN28" s="82"/>
      <c r="UO28" s="82"/>
      <c r="UP28" s="82"/>
      <c r="UQ28" s="82"/>
      <c r="UR28" s="82"/>
      <c r="US28" s="82"/>
      <c r="UT28" s="82"/>
      <c r="UU28" s="82"/>
      <c r="UV28" s="82"/>
      <c r="UW28" s="82"/>
      <c r="UX28" s="82"/>
      <c r="UY28" s="82"/>
      <c r="UZ28" s="82"/>
      <c r="VA28" s="82"/>
      <c r="VB28" s="82"/>
      <c r="VC28" s="82"/>
      <c r="VD28" s="82"/>
      <c r="VE28" s="82"/>
      <c r="VF28" s="82"/>
      <c r="VG28" s="82"/>
      <c r="VH28" s="82"/>
      <c r="VI28" s="82"/>
      <c r="VJ28" s="82"/>
      <c r="VK28" s="82"/>
      <c r="VL28" s="82"/>
      <c r="VM28" s="82"/>
      <c r="VN28" s="82"/>
      <c r="VO28" s="82"/>
      <c r="VP28" s="82"/>
      <c r="VQ28" s="82"/>
      <c r="VR28" s="82"/>
      <c r="VS28" s="82"/>
      <c r="VT28" s="82"/>
      <c r="VU28" s="82"/>
      <c r="VV28" s="82"/>
      <c r="VW28" s="82"/>
      <c r="VX28" s="82"/>
      <c r="VY28" s="82"/>
      <c r="VZ28" s="82"/>
      <c r="WA28" s="82"/>
      <c r="WB28" s="82"/>
      <c r="WC28" s="82"/>
      <c r="WD28" s="82"/>
      <c r="WE28" s="82"/>
      <c r="WF28" s="82"/>
      <c r="WG28" s="82"/>
      <c r="WH28" s="82"/>
      <c r="WI28" s="82"/>
      <c r="WJ28" s="82"/>
      <c r="WK28" s="82"/>
      <c r="WL28" s="82"/>
      <c r="WM28" s="82"/>
      <c r="WN28" s="82"/>
      <c r="WO28" s="82"/>
      <c r="WP28" s="82"/>
      <c r="WQ28" s="82"/>
      <c r="WR28" s="82"/>
      <c r="WS28" s="82"/>
      <c r="WT28" s="82"/>
      <c r="WU28" s="82"/>
      <c r="WV28" s="82"/>
      <c r="WW28" s="82"/>
      <c r="WX28" s="82"/>
      <c r="WY28" s="82"/>
      <c r="WZ28" s="82"/>
      <c r="XA28" s="82"/>
      <c r="XB28" s="82"/>
      <c r="XC28" s="82"/>
      <c r="XD28" s="82"/>
      <c r="XE28" s="82"/>
      <c r="XF28" s="82"/>
      <c r="XG28" s="82"/>
      <c r="XH28" s="82"/>
      <c r="XI28" s="82"/>
      <c r="XJ28" s="82"/>
      <c r="XK28" s="82"/>
      <c r="XL28" s="82"/>
      <c r="XM28" s="82"/>
      <c r="XN28" s="82"/>
      <c r="XO28" s="82"/>
      <c r="XP28" s="82"/>
      <c r="XQ28" s="82"/>
      <c r="XR28" s="82"/>
      <c r="XS28" s="82"/>
      <c r="XT28" s="82"/>
      <c r="XU28" s="82"/>
      <c r="XV28" s="82"/>
      <c r="XW28" s="82"/>
      <c r="XX28" s="82"/>
      <c r="XY28" s="82"/>
      <c r="XZ28" s="82"/>
      <c r="YA28" s="82"/>
      <c r="YB28" s="82"/>
      <c r="YC28" s="82"/>
      <c r="YD28" s="82"/>
      <c r="YE28" s="82"/>
      <c r="YF28" s="82"/>
      <c r="YG28" s="82"/>
      <c r="YH28" s="82"/>
      <c r="YI28" s="82"/>
      <c r="YJ28" s="82"/>
      <c r="YK28" s="82"/>
      <c r="YL28" s="82"/>
      <c r="YM28" s="82"/>
      <c r="YN28" s="82"/>
      <c r="YO28" s="82"/>
      <c r="YP28" s="82"/>
      <c r="YQ28" s="82"/>
      <c r="YR28" s="82"/>
      <c r="YS28" s="82"/>
      <c r="YT28" s="82"/>
      <c r="YU28" s="82"/>
      <c r="YV28" s="82"/>
      <c r="YW28" s="82"/>
      <c r="YX28" s="82"/>
      <c r="YY28" s="82"/>
      <c r="YZ28" s="82"/>
      <c r="ZA28" s="82"/>
      <c r="ZB28" s="82"/>
      <c r="ZC28" s="82"/>
      <c r="ZD28" s="82"/>
      <c r="ZE28" s="82"/>
      <c r="ZF28" s="82"/>
      <c r="ZG28" s="82"/>
      <c r="ZH28" s="82"/>
      <c r="ZI28" s="82"/>
      <c r="ZJ28" s="82"/>
      <c r="ZK28" s="82"/>
      <c r="ZL28" s="82"/>
      <c r="ZM28" s="82"/>
      <c r="ZN28" s="82"/>
      <c r="ZO28" s="82"/>
      <c r="ZP28" s="82"/>
      <c r="ZQ28" s="82"/>
      <c r="ZR28" s="82"/>
      <c r="ZS28" s="82"/>
      <c r="ZT28" s="82"/>
      <c r="ZU28" s="82"/>
      <c r="ZV28" s="82"/>
      <c r="ZW28" s="82"/>
      <c r="ZX28" s="82"/>
      <c r="ZY28" s="82"/>
      <c r="ZZ28" s="82"/>
      <c r="AAA28" s="82"/>
      <c r="AAB28" s="82"/>
      <c r="AAC28" s="82"/>
      <c r="AAD28" s="82"/>
      <c r="AAE28" s="82"/>
      <c r="AAF28" s="82"/>
      <c r="AAG28" s="82"/>
      <c r="AAH28" s="82"/>
      <c r="AAI28" s="82"/>
      <c r="AAJ28" s="82"/>
      <c r="AAK28" s="82"/>
      <c r="AAL28" s="82"/>
      <c r="AAM28" s="82"/>
      <c r="AAN28" s="82"/>
      <c r="AAO28" s="82"/>
      <c r="AAP28" s="82"/>
      <c r="AAQ28" s="82"/>
      <c r="AAR28" s="82"/>
      <c r="AAS28" s="82"/>
      <c r="AAT28" s="82"/>
      <c r="AAU28" s="82"/>
      <c r="AAV28" s="82"/>
      <c r="AAW28" s="82"/>
      <c r="AAX28" s="82"/>
      <c r="AAY28" s="82"/>
      <c r="AAZ28" s="82"/>
      <c r="ABA28" s="82"/>
      <c r="ABB28" s="82"/>
      <c r="ABC28" s="82"/>
      <c r="ABD28" s="82"/>
      <c r="ABE28" s="82"/>
      <c r="ABF28" s="82"/>
      <c r="ABG28" s="82"/>
      <c r="ABH28" s="82"/>
      <c r="ABI28" s="82"/>
      <c r="ABJ28" s="82"/>
      <c r="ABK28" s="82"/>
      <c r="ABL28" s="82"/>
      <c r="ABM28" s="82"/>
      <c r="ABN28" s="82"/>
      <c r="ABO28" s="82"/>
      <c r="ABP28" s="82"/>
      <c r="ABQ28" s="82"/>
      <c r="ABR28" s="82"/>
      <c r="ABS28" s="82"/>
      <c r="ABT28" s="82"/>
      <c r="ABU28" s="82"/>
      <c r="ABV28" s="82"/>
      <c r="ABW28" s="82"/>
      <c r="ABX28" s="82"/>
      <c r="ABY28" s="82"/>
      <c r="ABZ28" s="82"/>
      <c r="ACA28" s="82"/>
      <c r="ACB28" s="82"/>
      <c r="ACC28" s="82"/>
      <c r="ACD28" s="82"/>
      <c r="ACE28" s="82"/>
      <c r="ACF28" s="82"/>
      <c r="ACG28" s="82"/>
      <c r="ACH28" s="82"/>
      <c r="ACI28" s="82"/>
      <c r="ACJ28" s="82"/>
      <c r="ACK28" s="82"/>
      <c r="ACL28" s="82"/>
      <c r="ACM28" s="82"/>
      <c r="ACN28" s="82"/>
      <c r="ACO28" s="82"/>
      <c r="ACP28" s="82"/>
      <c r="ACQ28" s="82"/>
      <c r="ACR28" s="82"/>
      <c r="ACS28" s="82"/>
      <c r="ACT28" s="82"/>
      <c r="ACU28" s="82"/>
      <c r="ACV28" s="82"/>
      <c r="ACW28" s="82"/>
      <c r="ACX28" s="82"/>
      <c r="ACY28" s="82"/>
      <c r="ACZ28" s="82"/>
      <c r="ADA28" s="82"/>
      <c r="ADB28" s="82"/>
      <c r="ADC28" s="82"/>
      <c r="ADD28" s="82"/>
      <c r="ADE28" s="82"/>
      <c r="ADF28" s="82"/>
      <c r="ADG28" s="82"/>
      <c r="ADH28" s="82"/>
      <c r="ADI28" s="82"/>
      <c r="ADJ28" s="82"/>
      <c r="ADK28" s="82"/>
      <c r="ADL28" s="82"/>
      <c r="ADM28" s="82"/>
      <c r="ADN28" s="82"/>
      <c r="ADO28" s="82"/>
      <c r="ADP28" s="82"/>
      <c r="ADQ28" s="82"/>
      <c r="ADR28" s="82"/>
      <c r="ADS28" s="82"/>
      <c r="ADT28" s="82"/>
      <c r="ADU28" s="82"/>
      <c r="ADV28" s="82"/>
      <c r="ADW28" s="82"/>
      <c r="ADX28" s="82"/>
      <c r="ADY28" s="82"/>
      <c r="ADZ28" s="82"/>
      <c r="AEA28" s="82"/>
      <c r="AEB28" s="82"/>
      <c r="AEC28" s="82"/>
      <c r="AED28" s="82"/>
      <c r="AEE28" s="82"/>
      <c r="AEF28" s="82"/>
      <c r="AEG28" s="82"/>
      <c r="AEH28" s="82"/>
      <c r="AEI28" s="82"/>
      <c r="AEJ28" s="82"/>
      <c r="AEK28" s="82"/>
      <c r="AEL28" s="82"/>
      <c r="AEM28" s="82"/>
      <c r="AEN28" s="82"/>
      <c r="AEO28" s="82"/>
      <c r="AEP28" s="82"/>
      <c r="AEQ28" s="82"/>
      <c r="AER28" s="82"/>
      <c r="AES28" s="82"/>
      <c r="AET28" s="82"/>
      <c r="AEU28" s="82"/>
      <c r="AEV28" s="82"/>
      <c r="AEW28" s="82"/>
      <c r="AEX28" s="82"/>
      <c r="AEY28" s="82"/>
      <c r="AEZ28" s="82"/>
      <c r="AFA28" s="82"/>
      <c r="AFB28" s="82"/>
      <c r="AFC28" s="82"/>
      <c r="AFD28" s="82"/>
      <c r="AFE28" s="82"/>
      <c r="AFF28" s="82"/>
      <c r="AFG28" s="82"/>
      <c r="AFH28" s="82"/>
      <c r="AFI28" s="82"/>
      <c r="AFJ28" s="82"/>
      <c r="AFK28" s="82"/>
      <c r="AFL28" s="82"/>
      <c r="AFM28" s="82"/>
      <c r="AFN28" s="82"/>
      <c r="AFO28" s="82"/>
      <c r="AFP28" s="82"/>
      <c r="AFQ28" s="82"/>
      <c r="AFR28" s="82"/>
      <c r="AFS28" s="82"/>
      <c r="AFT28" s="82"/>
      <c r="AFU28" s="82"/>
      <c r="AFV28" s="82"/>
      <c r="AFW28" s="82"/>
      <c r="AFX28" s="82"/>
      <c r="AFY28" s="82"/>
      <c r="AFZ28" s="82"/>
      <c r="AGA28" s="82"/>
      <c r="AGB28" s="82"/>
      <c r="AGC28" s="82"/>
      <c r="AGD28" s="82"/>
      <c r="AGE28" s="82"/>
      <c r="AGF28" s="82"/>
      <c r="AGG28" s="82"/>
      <c r="AGH28" s="82"/>
      <c r="AGI28" s="82"/>
      <c r="AGJ28" s="82"/>
      <c r="AGK28" s="82"/>
      <c r="AGL28" s="82"/>
      <c r="AGM28" s="82"/>
      <c r="AGN28" s="82"/>
      <c r="AGO28" s="82"/>
      <c r="AGP28" s="82"/>
      <c r="AGQ28" s="82"/>
      <c r="AGR28" s="82"/>
      <c r="AGS28" s="82"/>
      <c r="AGT28" s="82"/>
      <c r="AGU28" s="82"/>
      <c r="AGV28" s="82"/>
      <c r="AGW28" s="82"/>
      <c r="AGX28" s="82"/>
      <c r="AGY28" s="82"/>
      <c r="AGZ28" s="82"/>
      <c r="AHA28" s="82"/>
      <c r="AHB28" s="82"/>
      <c r="AHC28" s="82"/>
      <c r="AHD28" s="82"/>
      <c r="AHE28" s="82"/>
      <c r="AHF28" s="82"/>
      <c r="AHG28" s="82"/>
      <c r="AHH28" s="82"/>
      <c r="AHI28" s="82"/>
      <c r="AHJ28" s="82"/>
      <c r="AHK28" s="82"/>
      <c r="AHL28" s="82"/>
      <c r="AHM28" s="82"/>
      <c r="AHN28" s="82"/>
      <c r="AHO28" s="82"/>
      <c r="AHP28" s="82"/>
      <c r="AHQ28" s="82"/>
      <c r="AHR28" s="82"/>
      <c r="AHS28" s="82"/>
      <c r="AHT28" s="82"/>
      <c r="AHU28" s="82"/>
      <c r="AHV28" s="82"/>
      <c r="AHW28" s="82"/>
      <c r="AHX28" s="82"/>
      <c r="AHY28" s="82"/>
      <c r="AHZ28" s="82"/>
      <c r="AIA28" s="82"/>
      <c r="AIB28" s="82"/>
      <c r="AIC28" s="82"/>
      <c r="AID28" s="82"/>
      <c r="AIE28" s="82"/>
      <c r="AIF28" s="82"/>
      <c r="AIG28" s="82"/>
      <c r="AIH28" s="82"/>
      <c r="AII28" s="82"/>
      <c r="AIJ28" s="82"/>
      <c r="AIK28" s="82"/>
      <c r="AIL28" s="82"/>
      <c r="AIM28" s="82"/>
      <c r="AIN28" s="82"/>
      <c r="AIO28" s="82"/>
      <c r="AIP28" s="82"/>
      <c r="AIQ28" s="82"/>
      <c r="AIR28" s="82"/>
      <c r="AIS28" s="82"/>
      <c r="AIT28" s="82"/>
      <c r="AIU28" s="82"/>
      <c r="AIV28" s="82"/>
      <c r="AIW28" s="82"/>
      <c r="AIX28" s="82"/>
      <c r="AIY28" s="82"/>
      <c r="AIZ28" s="82"/>
      <c r="AJA28" s="82"/>
      <c r="AJB28" s="82"/>
      <c r="AJC28" s="82"/>
      <c r="AJD28" s="82"/>
      <c r="AJE28" s="82"/>
      <c r="AJF28" s="82"/>
      <c r="AJG28" s="82"/>
      <c r="AJH28" s="82"/>
      <c r="AJI28" s="82"/>
      <c r="AJJ28" s="82"/>
      <c r="AJK28" s="82"/>
      <c r="AJL28" s="82"/>
      <c r="AJM28" s="82"/>
      <c r="AJN28" s="82"/>
      <c r="AJO28" s="82"/>
      <c r="AJP28" s="82"/>
      <c r="AJQ28" s="82"/>
      <c r="AJR28" s="82"/>
      <c r="AJS28" s="82"/>
      <c r="AJT28" s="82"/>
      <c r="AJU28" s="82"/>
      <c r="AJV28" s="82"/>
      <c r="AJW28" s="82"/>
      <c r="AJX28" s="82"/>
      <c r="AJY28" s="82"/>
      <c r="AJZ28" s="82"/>
      <c r="AKA28" s="82"/>
      <c r="AKB28" s="82"/>
      <c r="AKC28" s="82"/>
      <c r="AKD28" s="82"/>
      <c r="AKE28" s="82"/>
      <c r="AKF28" s="82"/>
      <c r="AKG28" s="82"/>
      <c r="AKH28" s="82"/>
      <c r="AKI28" s="82"/>
      <c r="AKJ28" s="82"/>
      <c r="AKK28" s="82"/>
      <c r="AKL28" s="82"/>
      <c r="AKM28" s="82"/>
      <c r="AKN28" s="82"/>
      <c r="AKO28" s="82"/>
      <c r="AKP28" s="82"/>
      <c r="AKQ28" s="82"/>
      <c r="AKR28" s="82"/>
      <c r="AKS28" s="82"/>
      <c r="AKT28" s="82"/>
      <c r="AKU28" s="82"/>
      <c r="AKV28" s="82"/>
      <c r="AKW28" s="82"/>
      <c r="AKX28" s="82"/>
      <c r="AKY28" s="82"/>
      <c r="AKZ28" s="82"/>
      <c r="ALA28" s="82"/>
      <c r="ALB28" s="82"/>
      <c r="ALC28" s="82"/>
      <c r="ALD28" s="82"/>
      <c r="ALE28" s="82"/>
      <c r="ALF28" s="82"/>
      <c r="ALG28" s="82"/>
      <c r="ALH28" s="82"/>
      <c r="ALI28" s="82"/>
      <c r="ALJ28" s="82"/>
      <c r="ALK28" s="82"/>
      <c r="ALL28" s="82"/>
      <c r="ALM28" s="82"/>
      <c r="ALN28" s="82"/>
      <c r="ALO28" s="82"/>
      <c r="ALP28" s="82"/>
      <c r="ALQ28" s="82"/>
      <c r="ALR28" s="82"/>
      <c r="ALS28" s="82"/>
      <c r="ALT28" s="82"/>
      <c r="ALU28" s="82"/>
      <c r="ALV28" s="82"/>
      <c r="ALW28" s="82"/>
      <c r="ALX28" s="82"/>
      <c r="ALY28" s="82"/>
      <c r="ALZ28" s="82"/>
      <c r="AMA28" s="82"/>
      <c r="AMB28" s="82"/>
      <c r="AMC28" s="82"/>
      <c r="AMD28" s="82"/>
      <c r="AME28" s="82"/>
      <c r="AMF28" s="82"/>
      <c r="AMG28" s="82"/>
      <c r="AMH28" s="82"/>
      <c r="AMI28" s="82"/>
      <c r="AMJ28" s="82"/>
    </row>
    <row r="29" spans="1:1024" s="81" customFormat="1" ht="51" outlineLevel="1" x14ac:dyDescent="0.2">
      <c r="A29" s="96" t="s">
        <v>36</v>
      </c>
      <c r="B29" s="96">
        <v>94319</v>
      </c>
      <c r="C29" s="111" t="s">
        <v>21</v>
      </c>
      <c r="D29" s="104" t="s">
        <v>508</v>
      </c>
      <c r="E29" s="96" t="s">
        <v>705</v>
      </c>
      <c r="F29" s="92">
        <v>99.52</v>
      </c>
      <c r="G29" s="92"/>
      <c r="H29" s="93"/>
      <c r="I29" s="94">
        <f>ROUND(H29*F29,2)</f>
        <v>0</v>
      </c>
    </row>
    <row r="30" spans="1:1024" s="81" customFormat="1" ht="31.5" customHeight="1" outlineLevel="1" x14ac:dyDescent="0.2">
      <c r="A30" s="96" t="s">
        <v>37</v>
      </c>
      <c r="B30" s="96">
        <v>93358</v>
      </c>
      <c r="C30" s="96" t="s">
        <v>21</v>
      </c>
      <c r="D30" s="104" t="s">
        <v>509</v>
      </c>
      <c r="E30" s="96" t="s">
        <v>705</v>
      </c>
      <c r="F30" s="92">
        <v>64.849999999999994</v>
      </c>
      <c r="G30" s="92"/>
      <c r="H30" s="93"/>
      <c r="I30" s="94">
        <f>ROUND(H30*F30,2)</f>
        <v>0</v>
      </c>
    </row>
    <row r="31" spans="1:1024" s="81" customFormat="1" ht="28.5" customHeight="1" outlineLevel="1" x14ac:dyDescent="0.2">
      <c r="A31" s="96" t="s">
        <v>38</v>
      </c>
      <c r="B31" s="96">
        <v>96995</v>
      </c>
      <c r="C31" s="96" t="s">
        <v>21</v>
      </c>
      <c r="D31" s="104" t="s">
        <v>510</v>
      </c>
      <c r="E31" s="96" t="s">
        <v>705</v>
      </c>
      <c r="F31" s="92">
        <v>48.47</v>
      </c>
      <c r="G31" s="92"/>
      <c r="H31" s="93"/>
      <c r="I31" s="94">
        <f>ROUND(H31*F31,2)</f>
        <v>0</v>
      </c>
    </row>
    <row r="32" spans="1:1024" s="81" customFormat="1" ht="25.5" outlineLevel="1" x14ac:dyDescent="0.2">
      <c r="A32" s="96" t="s">
        <v>39</v>
      </c>
      <c r="B32" s="97" t="s">
        <v>40</v>
      </c>
      <c r="C32" s="98" t="s">
        <v>15</v>
      </c>
      <c r="D32" s="99" t="s">
        <v>511</v>
      </c>
      <c r="E32" s="100" t="s">
        <v>705</v>
      </c>
      <c r="F32" s="92">
        <v>16.38</v>
      </c>
      <c r="G32" s="92"/>
      <c r="H32" s="93"/>
      <c r="I32" s="94">
        <f>ROUND(H32*F32,2)</f>
        <v>0</v>
      </c>
    </row>
    <row r="33" spans="1:1024" s="84" customFormat="1" ht="20.100000000000001" customHeight="1" outlineLevel="1" x14ac:dyDescent="0.2">
      <c r="A33" s="110" t="s">
        <v>41</v>
      </c>
      <c r="B33" s="96"/>
      <c r="C33" s="96"/>
      <c r="D33" s="108" t="s">
        <v>42</v>
      </c>
      <c r="E33" s="96"/>
      <c r="F33" s="92"/>
      <c r="G33" s="92"/>
      <c r="H33" s="93"/>
      <c r="I33" s="94"/>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LJ33" s="82"/>
      <c r="LK33" s="82"/>
      <c r="LL33" s="82"/>
      <c r="LM33" s="82"/>
      <c r="LN33" s="82"/>
      <c r="LO33" s="82"/>
      <c r="LP33" s="82"/>
      <c r="LQ33" s="82"/>
      <c r="LR33" s="82"/>
      <c r="LS33" s="82"/>
      <c r="LT33" s="82"/>
      <c r="LU33" s="82"/>
      <c r="LV33" s="82"/>
      <c r="LW33" s="82"/>
      <c r="LX33" s="82"/>
      <c r="LY33" s="82"/>
      <c r="LZ33" s="82"/>
      <c r="MA33" s="82"/>
      <c r="MB33" s="82"/>
      <c r="MC33" s="82"/>
      <c r="MD33" s="82"/>
      <c r="ME33" s="82"/>
      <c r="MF33" s="82"/>
      <c r="MG33" s="82"/>
      <c r="MH33" s="82"/>
      <c r="MI33" s="82"/>
      <c r="MJ33" s="82"/>
      <c r="MK33" s="82"/>
      <c r="ML33" s="82"/>
      <c r="MM33" s="82"/>
      <c r="MN33" s="82"/>
      <c r="MO33" s="82"/>
      <c r="MP33" s="82"/>
      <c r="MQ33" s="82"/>
      <c r="MR33" s="82"/>
      <c r="MS33" s="82"/>
      <c r="MT33" s="82"/>
      <c r="MU33" s="82"/>
      <c r="MV33" s="82"/>
      <c r="MW33" s="82"/>
      <c r="MX33" s="82"/>
      <c r="MY33" s="82"/>
      <c r="MZ33" s="82"/>
      <c r="NA33" s="82"/>
      <c r="NB33" s="82"/>
      <c r="NC33" s="82"/>
      <c r="ND33" s="82"/>
      <c r="NE33" s="82"/>
      <c r="NF33" s="82"/>
      <c r="NG33" s="82"/>
      <c r="NH33" s="82"/>
      <c r="NI33" s="82"/>
      <c r="NJ33" s="82"/>
      <c r="NK33" s="82"/>
      <c r="NL33" s="82"/>
      <c r="NM33" s="82"/>
      <c r="NN33" s="82"/>
      <c r="NO33" s="82"/>
      <c r="NP33" s="82"/>
      <c r="NQ33" s="82"/>
      <c r="NR33" s="82"/>
      <c r="NS33" s="82"/>
      <c r="NT33" s="82"/>
      <c r="NU33" s="82"/>
      <c r="NV33" s="82"/>
      <c r="NW33" s="82"/>
      <c r="NX33" s="82"/>
      <c r="NY33" s="82"/>
      <c r="NZ33" s="82"/>
      <c r="OA33" s="82"/>
      <c r="OB33" s="82"/>
      <c r="OC33" s="82"/>
      <c r="OD33" s="82"/>
      <c r="OE33" s="82"/>
      <c r="OF33" s="82"/>
      <c r="OG33" s="82"/>
      <c r="OH33" s="82"/>
      <c r="OI33" s="82"/>
      <c r="OJ33" s="82"/>
      <c r="OK33" s="82"/>
      <c r="OL33" s="82"/>
      <c r="OM33" s="82"/>
      <c r="ON33" s="82"/>
      <c r="OO33" s="82"/>
      <c r="OP33" s="82"/>
      <c r="OQ33" s="82"/>
      <c r="OR33" s="82"/>
      <c r="OS33" s="82"/>
      <c r="OT33" s="82"/>
      <c r="OU33" s="82"/>
      <c r="OV33" s="82"/>
      <c r="OW33" s="82"/>
      <c r="OX33" s="82"/>
      <c r="OY33" s="82"/>
      <c r="OZ33" s="82"/>
      <c r="PA33" s="82"/>
      <c r="PB33" s="82"/>
      <c r="PC33" s="82"/>
      <c r="PD33" s="82"/>
      <c r="PE33" s="82"/>
      <c r="PF33" s="82"/>
      <c r="PG33" s="82"/>
      <c r="PH33" s="82"/>
      <c r="PI33" s="82"/>
      <c r="PJ33" s="82"/>
      <c r="PK33" s="82"/>
      <c r="PL33" s="82"/>
      <c r="PM33" s="82"/>
      <c r="PN33" s="82"/>
      <c r="PO33" s="82"/>
      <c r="PP33" s="82"/>
      <c r="PQ33" s="82"/>
      <c r="PR33" s="82"/>
      <c r="PS33" s="82"/>
      <c r="PT33" s="82"/>
      <c r="PU33" s="82"/>
      <c r="PV33" s="82"/>
      <c r="PW33" s="82"/>
      <c r="PX33" s="82"/>
      <c r="PY33" s="82"/>
      <c r="PZ33" s="82"/>
      <c r="QA33" s="82"/>
      <c r="QB33" s="82"/>
      <c r="QC33" s="82"/>
      <c r="QD33" s="82"/>
      <c r="QE33" s="82"/>
      <c r="QF33" s="82"/>
      <c r="QG33" s="82"/>
      <c r="QH33" s="82"/>
      <c r="QI33" s="82"/>
      <c r="QJ33" s="82"/>
      <c r="QK33" s="82"/>
      <c r="QL33" s="82"/>
      <c r="QM33" s="82"/>
      <c r="QN33" s="82"/>
      <c r="QO33" s="82"/>
      <c r="QP33" s="82"/>
      <c r="QQ33" s="82"/>
      <c r="QR33" s="82"/>
      <c r="QS33" s="82"/>
      <c r="QT33" s="82"/>
      <c r="QU33" s="82"/>
      <c r="QV33" s="82"/>
      <c r="QW33" s="82"/>
      <c r="QX33" s="82"/>
      <c r="QY33" s="82"/>
      <c r="QZ33" s="82"/>
      <c r="RA33" s="82"/>
      <c r="RB33" s="82"/>
      <c r="RC33" s="82"/>
      <c r="RD33" s="82"/>
      <c r="RE33" s="82"/>
      <c r="RF33" s="82"/>
      <c r="RG33" s="82"/>
      <c r="RH33" s="82"/>
      <c r="RI33" s="82"/>
      <c r="RJ33" s="82"/>
      <c r="RK33" s="82"/>
      <c r="RL33" s="82"/>
      <c r="RM33" s="82"/>
      <c r="RN33" s="82"/>
      <c r="RO33" s="82"/>
      <c r="RP33" s="82"/>
      <c r="RQ33" s="82"/>
      <c r="RR33" s="82"/>
      <c r="RS33" s="82"/>
      <c r="RT33" s="82"/>
      <c r="RU33" s="82"/>
      <c r="RV33" s="82"/>
      <c r="RW33" s="82"/>
      <c r="RX33" s="82"/>
      <c r="RY33" s="82"/>
      <c r="RZ33" s="82"/>
      <c r="SA33" s="82"/>
      <c r="SB33" s="82"/>
      <c r="SC33" s="82"/>
      <c r="SD33" s="82"/>
      <c r="SE33" s="82"/>
      <c r="SF33" s="82"/>
      <c r="SG33" s="82"/>
      <c r="SH33" s="82"/>
      <c r="SI33" s="82"/>
      <c r="SJ33" s="82"/>
      <c r="SK33" s="82"/>
      <c r="SL33" s="82"/>
      <c r="SM33" s="82"/>
      <c r="SN33" s="82"/>
      <c r="SO33" s="82"/>
      <c r="SP33" s="82"/>
      <c r="SQ33" s="82"/>
      <c r="SR33" s="82"/>
      <c r="SS33" s="82"/>
      <c r="ST33" s="82"/>
      <c r="SU33" s="82"/>
      <c r="SV33" s="82"/>
      <c r="SW33" s="82"/>
      <c r="SX33" s="82"/>
      <c r="SY33" s="82"/>
      <c r="SZ33" s="82"/>
      <c r="TA33" s="82"/>
      <c r="TB33" s="82"/>
      <c r="TC33" s="82"/>
      <c r="TD33" s="82"/>
      <c r="TE33" s="82"/>
      <c r="TF33" s="82"/>
      <c r="TG33" s="82"/>
      <c r="TH33" s="82"/>
      <c r="TI33" s="82"/>
      <c r="TJ33" s="82"/>
      <c r="TK33" s="82"/>
      <c r="TL33" s="82"/>
      <c r="TM33" s="82"/>
      <c r="TN33" s="82"/>
      <c r="TO33" s="82"/>
      <c r="TP33" s="82"/>
      <c r="TQ33" s="82"/>
      <c r="TR33" s="82"/>
      <c r="TS33" s="82"/>
      <c r="TT33" s="82"/>
      <c r="TU33" s="82"/>
      <c r="TV33" s="82"/>
      <c r="TW33" s="82"/>
      <c r="TX33" s="82"/>
      <c r="TY33" s="82"/>
      <c r="TZ33" s="82"/>
      <c r="UA33" s="82"/>
      <c r="UB33" s="82"/>
      <c r="UC33" s="82"/>
      <c r="UD33" s="82"/>
      <c r="UE33" s="82"/>
      <c r="UF33" s="82"/>
      <c r="UG33" s="82"/>
      <c r="UH33" s="82"/>
      <c r="UI33" s="82"/>
      <c r="UJ33" s="82"/>
      <c r="UK33" s="82"/>
      <c r="UL33" s="82"/>
      <c r="UM33" s="82"/>
      <c r="UN33" s="82"/>
      <c r="UO33" s="82"/>
      <c r="UP33" s="82"/>
      <c r="UQ33" s="82"/>
      <c r="UR33" s="82"/>
      <c r="US33" s="82"/>
      <c r="UT33" s="82"/>
      <c r="UU33" s="82"/>
      <c r="UV33" s="82"/>
      <c r="UW33" s="82"/>
      <c r="UX33" s="82"/>
      <c r="UY33" s="82"/>
      <c r="UZ33" s="82"/>
      <c r="VA33" s="82"/>
      <c r="VB33" s="82"/>
      <c r="VC33" s="82"/>
      <c r="VD33" s="82"/>
      <c r="VE33" s="82"/>
      <c r="VF33" s="82"/>
      <c r="VG33" s="82"/>
      <c r="VH33" s="82"/>
      <c r="VI33" s="82"/>
      <c r="VJ33" s="82"/>
      <c r="VK33" s="82"/>
      <c r="VL33" s="82"/>
      <c r="VM33" s="82"/>
      <c r="VN33" s="82"/>
      <c r="VO33" s="82"/>
      <c r="VP33" s="82"/>
      <c r="VQ33" s="82"/>
      <c r="VR33" s="82"/>
      <c r="VS33" s="82"/>
      <c r="VT33" s="82"/>
      <c r="VU33" s="82"/>
      <c r="VV33" s="82"/>
      <c r="VW33" s="82"/>
      <c r="VX33" s="82"/>
      <c r="VY33" s="82"/>
      <c r="VZ33" s="82"/>
      <c r="WA33" s="82"/>
      <c r="WB33" s="82"/>
      <c r="WC33" s="82"/>
      <c r="WD33" s="82"/>
      <c r="WE33" s="82"/>
      <c r="WF33" s="82"/>
      <c r="WG33" s="82"/>
      <c r="WH33" s="82"/>
      <c r="WI33" s="82"/>
      <c r="WJ33" s="82"/>
      <c r="WK33" s="82"/>
      <c r="WL33" s="82"/>
      <c r="WM33" s="82"/>
      <c r="WN33" s="82"/>
      <c r="WO33" s="82"/>
      <c r="WP33" s="82"/>
      <c r="WQ33" s="82"/>
      <c r="WR33" s="82"/>
      <c r="WS33" s="82"/>
      <c r="WT33" s="82"/>
      <c r="WU33" s="82"/>
      <c r="WV33" s="82"/>
      <c r="WW33" s="82"/>
      <c r="WX33" s="82"/>
      <c r="WY33" s="82"/>
      <c r="WZ33" s="82"/>
      <c r="XA33" s="82"/>
      <c r="XB33" s="82"/>
      <c r="XC33" s="82"/>
      <c r="XD33" s="82"/>
      <c r="XE33" s="82"/>
      <c r="XF33" s="82"/>
      <c r="XG33" s="82"/>
      <c r="XH33" s="82"/>
      <c r="XI33" s="82"/>
      <c r="XJ33" s="82"/>
      <c r="XK33" s="82"/>
      <c r="XL33" s="82"/>
      <c r="XM33" s="82"/>
      <c r="XN33" s="82"/>
      <c r="XO33" s="82"/>
      <c r="XP33" s="82"/>
      <c r="XQ33" s="82"/>
      <c r="XR33" s="82"/>
      <c r="XS33" s="82"/>
      <c r="XT33" s="82"/>
      <c r="XU33" s="82"/>
      <c r="XV33" s="82"/>
      <c r="XW33" s="82"/>
      <c r="XX33" s="82"/>
      <c r="XY33" s="82"/>
      <c r="XZ33" s="82"/>
      <c r="YA33" s="82"/>
      <c r="YB33" s="82"/>
      <c r="YC33" s="82"/>
      <c r="YD33" s="82"/>
      <c r="YE33" s="82"/>
      <c r="YF33" s="82"/>
      <c r="YG33" s="82"/>
      <c r="YH33" s="82"/>
      <c r="YI33" s="82"/>
      <c r="YJ33" s="82"/>
      <c r="YK33" s="82"/>
      <c r="YL33" s="82"/>
      <c r="YM33" s="82"/>
      <c r="YN33" s="82"/>
      <c r="YO33" s="82"/>
      <c r="YP33" s="82"/>
      <c r="YQ33" s="82"/>
      <c r="YR33" s="82"/>
      <c r="YS33" s="82"/>
      <c r="YT33" s="82"/>
      <c r="YU33" s="82"/>
      <c r="YV33" s="82"/>
      <c r="YW33" s="82"/>
      <c r="YX33" s="82"/>
      <c r="YY33" s="82"/>
      <c r="YZ33" s="82"/>
      <c r="ZA33" s="82"/>
      <c r="ZB33" s="82"/>
      <c r="ZC33" s="82"/>
      <c r="ZD33" s="82"/>
      <c r="ZE33" s="82"/>
      <c r="ZF33" s="82"/>
      <c r="ZG33" s="82"/>
      <c r="ZH33" s="82"/>
      <c r="ZI33" s="82"/>
      <c r="ZJ33" s="82"/>
      <c r="ZK33" s="82"/>
      <c r="ZL33" s="82"/>
      <c r="ZM33" s="82"/>
      <c r="ZN33" s="82"/>
      <c r="ZO33" s="82"/>
      <c r="ZP33" s="82"/>
      <c r="ZQ33" s="82"/>
      <c r="ZR33" s="82"/>
      <c r="ZS33" s="82"/>
      <c r="ZT33" s="82"/>
      <c r="ZU33" s="82"/>
      <c r="ZV33" s="82"/>
      <c r="ZW33" s="82"/>
      <c r="ZX33" s="82"/>
      <c r="ZY33" s="82"/>
      <c r="ZZ33" s="82"/>
      <c r="AAA33" s="82"/>
      <c r="AAB33" s="82"/>
      <c r="AAC33" s="82"/>
      <c r="AAD33" s="82"/>
      <c r="AAE33" s="82"/>
      <c r="AAF33" s="82"/>
      <c r="AAG33" s="82"/>
      <c r="AAH33" s="82"/>
      <c r="AAI33" s="82"/>
      <c r="AAJ33" s="82"/>
      <c r="AAK33" s="82"/>
      <c r="AAL33" s="82"/>
      <c r="AAM33" s="82"/>
      <c r="AAN33" s="82"/>
      <c r="AAO33" s="82"/>
      <c r="AAP33" s="82"/>
      <c r="AAQ33" s="82"/>
      <c r="AAR33" s="82"/>
      <c r="AAS33" s="82"/>
      <c r="AAT33" s="82"/>
      <c r="AAU33" s="82"/>
      <c r="AAV33" s="82"/>
      <c r="AAW33" s="82"/>
      <c r="AAX33" s="82"/>
      <c r="AAY33" s="82"/>
      <c r="AAZ33" s="82"/>
      <c r="ABA33" s="82"/>
      <c r="ABB33" s="82"/>
      <c r="ABC33" s="82"/>
      <c r="ABD33" s="82"/>
      <c r="ABE33" s="82"/>
      <c r="ABF33" s="82"/>
      <c r="ABG33" s="82"/>
      <c r="ABH33" s="82"/>
      <c r="ABI33" s="82"/>
      <c r="ABJ33" s="82"/>
      <c r="ABK33" s="82"/>
      <c r="ABL33" s="82"/>
      <c r="ABM33" s="82"/>
      <c r="ABN33" s="82"/>
      <c r="ABO33" s="82"/>
      <c r="ABP33" s="82"/>
      <c r="ABQ33" s="82"/>
      <c r="ABR33" s="82"/>
      <c r="ABS33" s="82"/>
      <c r="ABT33" s="82"/>
      <c r="ABU33" s="82"/>
      <c r="ABV33" s="82"/>
      <c r="ABW33" s="82"/>
      <c r="ABX33" s="82"/>
      <c r="ABY33" s="82"/>
      <c r="ABZ33" s="82"/>
      <c r="ACA33" s="82"/>
      <c r="ACB33" s="82"/>
      <c r="ACC33" s="82"/>
      <c r="ACD33" s="82"/>
      <c r="ACE33" s="82"/>
      <c r="ACF33" s="82"/>
      <c r="ACG33" s="82"/>
      <c r="ACH33" s="82"/>
      <c r="ACI33" s="82"/>
      <c r="ACJ33" s="82"/>
      <c r="ACK33" s="82"/>
      <c r="ACL33" s="82"/>
      <c r="ACM33" s="82"/>
      <c r="ACN33" s="82"/>
      <c r="ACO33" s="82"/>
      <c r="ACP33" s="82"/>
      <c r="ACQ33" s="82"/>
      <c r="ACR33" s="82"/>
      <c r="ACS33" s="82"/>
      <c r="ACT33" s="82"/>
      <c r="ACU33" s="82"/>
      <c r="ACV33" s="82"/>
      <c r="ACW33" s="82"/>
      <c r="ACX33" s="82"/>
      <c r="ACY33" s="82"/>
      <c r="ACZ33" s="82"/>
      <c r="ADA33" s="82"/>
      <c r="ADB33" s="82"/>
      <c r="ADC33" s="82"/>
      <c r="ADD33" s="82"/>
      <c r="ADE33" s="82"/>
      <c r="ADF33" s="82"/>
      <c r="ADG33" s="82"/>
      <c r="ADH33" s="82"/>
      <c r="ADI33" s="82"/>
      <c r="ADJ33" s="82"/>
      <c r="ADK33" s="82"/>
      <c r="ADL33" s="82"/>
      <c r="ADM33" s="82"/>
      <c r="ADN33" s="82"/>
      <c r="ADO33" s="82"/>
      <c r="ADP33" s="82"/>
      <c r="ADQ33" s="82"/>
      <c r="ADR33" s="82"/>
      <c r="ADS33" s="82"/>
      <c r="ADT33" s="82"/>
      <c r="ADU33" s="82"/>
      <c r="ADV33" s="82"/>
      <c r="ADW33" s="82"/>
      <c r="ADX33" s="82"/>
      <c r="ADY33" s="82"/>
      <c r="ADZ33" s="82"/>
      <c r="AEA33" s="82"/>
      <c r="AEB33" s="82"/>
      <c r="AEC33" s="82"/>
      <c r="AED33" s="82"/>
      <c r="AEE33" s="82"/>
      <c r="AEF33" s="82"/>
      <c r="AEG33" s="82"/>
      <c r="AEH33" s="82"/>
      <c r="AEI33" s="82"/>
      <c r="AEJ33" s="82"/>
      <c r="AEK33" s="82"/>
      <c r="AEL33" s="82"/>
      <c r="AEM33" s="82"/>
      <c r="AEN33" s="82"/>
      <c r="AEO33" s="82"/>
      <c r="AEP33" s="82"/>
      <c r="AEQ33" s="82"/>
      <c r="AER33" s="82"/>
      <c r="AES33" s="82"/>
      <c r="AET33" s="82"/>
      <c r="AEU33" s="82"/>
      <c r="AEV33" s="82"/>
      <c r="AEW33" s="82"/>
      <c r="AEX33" s="82"/>
      <c r="AEY33" s="82"/>
      <c r="AEZ33" s="82"/>
      <c r="AFA33" s="82"/>
      <c r="AFB33" s="82"/>
      <c r="AFC33" s="82"/>
      <c r="AFD33" s="82"/>
      <c r="AFE33" s="82"/>
      <c r="AFF33" s="82"/>
      <c r="AFG33" s="82"/>
      <c r="AFH33" s="82"/>
      <c r="AFI33" s="82"/>
      <c r="AFJ33" s="82"/>
      <c r="AFK33" s="82"/>
      <c r="AFL33" s="82"/>
      <c r="AFM33" s="82"/>
      <c r="AFN33" s="82"/>
      <c r="AFO33" s="82"/>
      <c r="AFP33" s="82"/>
      <c r="AFQ33" s="82"/>
      <c r="AFR33" s="82"/>
      <c r="AFS33" s="82"/>
      <c r="AFT33" s="82"/>
      <c r="AFU33" s="82"/>
      <c r="AFV33" s="82"/>
      <c r="AFW33" s="82"/>
      <c r="AFX33" s="82"/>
      <c r="AFY33" s="82"/>
      <c r="AFZ33" s="82"/>
      <c r="AGA33" s="82"/>
      <c r="AGB33" s="82"/>
      <c r="AGC33" s="82"/>
      <c r="AGD33" s="82"/>
      <c r="AGE33" s="82"/>
      <c r="AGF33" s="82"/>
      <c r="AGG33" s="82"/>
      <c r="AGH33" s="82"/>
      <c r="AGI33" s="82"/>
      <c r="AGJ33" s="82"/>
      <c r="AGK33" s="82"/>
      <c r="AGL33" s="82"/>
      <c r="AGM33" s="82"/>
      <c r="AGN33" s="82"/>
      <c r="AGO33" s="82"/>
      <c r="AGP33" s="82"/>
      <c r="AGQ33" s="82"/>
      <c r="AGR33" s="82"/>
      <c r="AGS33" s="82"/>
      <c r="AGT33" s="82"/>
      <c r="AGU33" s="82"/>
      <c r="AGV33" s="82"/>
      <c r="AGW33" s="82"/>
      <c r="AGX33" s="82"/>
      <c r="AGY33" s="82"/>
      <c r="AGZ33" s="82"/>
      <c r="AHA33" s="82"/>
      <c r="AHB33" s="82"/>
      <c r="AHC33" s="82"/>
      <c r="AHD33" s="82"/>
      <c r="AHE33" s="82"/>
      <c r="AHF33" s="82"/>
      <c r="AHG33" s="82"/>
      <c r="AHH33" s="82"/>
      <c r="AHI33" s="82"/>
      <c r="AHJ33" s="82"/>
      <c r="AHK33" s="82"/>
      <c r="AHL33" s="82"/>
      <c r="AHM33" s="82"/>
      <c r="AHN33" s="82"/>
      <c r="AHO33" s="82"/>
      <c r="AHP33" s="82"/>
      <c r="AHQ33" s="82"/>
      <c r="AHR33" s="82"/>
      <c r="AHS33" s="82"/>
      <c r="AHT33" s="82"/>
      <c r="AHU33" s="82"/>
      <c r="AHV33" s="82"/>
      <c r="AHW33" s="82"/>
      <c r="AHX33" s="82"/>
      <c r="AHY33" s="82"/>
      <c r="AHZ33" s="82"/>
      <c r="AIA33" s="82"/>
      <c r="AIB33" s="82"/>
      <c r="AIC33" s="82"/>
      <c r="AID33" s="82"/>
      <c r="AIE33" s="82"/>
      <c r="AIF33" s="82"/>
      <c r="AIG33" s="82"/>
      <c r="AIH33" s="82"/>
      <c r="AII33" s="82"/>
      <c r="AIJ33" s="82"/>
      <c r="AIK33" s="82"/>
      <c r="AIL33" s="82"/>
      <c r="AIM33" s="82"/>
      <c r="AIN33" s="82"/>
      <c r="AIO33" s="82"/>
      <c r="AIP33" s="82"/>
      <c r="AIQ33" s="82"/>
      <c r="AIR33" s="82"/>
      <c r="AIS33" s="82"/>
      <c r="AIT33" s="82"/>
      <c r="AIU33" s="82"/>
      <c r="AIV33" s="82"/>
      <c r="AIW33" s="82"/>
      <c r="AIX33" s="82"/>
      <c r="AIY33" s="82"/>
      <c r="AIZ33" s="82"/>
      <c r="AJA33" s="82"/>
      <c r="AJB33" s="82"/>
      <c r="AJC33" s="82"/>
      <c r="AJD33" s="82"/>
      <c r="AJE33" s="82"/>
      <c r="AJF33" s="82"/>
      <c r="AJG33" s="82"/>
      <c r="AJH33" s="82"/>
      <c r="AJI33" s="82"/>
      <c r="AJJ33" s="82"/>
      <c r="AJK33" s="82"/>
      <c r="AJL33" s="82"/>
      <c r="AJM33" s="82"/>
      <c r="AJN33" s="82"/>
      <c r="AJO33" s="82"/>
      <c r="AJP33" s="82"/>
      <c r="AJQ33" s="82"/>
      <c r="AJR33" s="82"/>
      <c r="AJS33" s="82"/>
      <c r="AJT33" s="82"/>
      <c r="AJU33" s="82"/>
      <c r="AJV33" s="82"/>
      <c r="AJW33" s="82"/>
      <c r="AJX33" s="82"/>
      <c r="AJY33" s="82"/>
      <c r="AJZ33" s="82"/>
      <c r="AKA33" s="82"/>
      <c r="AKB33" s="82"/>
      <c r="AKC33" s="82"/>
      <c r="AKD33" s="82"/>
      <c r="AKE33" s="82"/>
      <c r="AKF33" s="82"/>
      <c r="AKG33" s="82"/>
      <c r="AKH33" s="82"/>
      <c r="AKI33" s="82"/>
      <c r="AKJ33" s="82"/>
      <c r="AKK33" s="82"/>
      <c r="AKL33" s="82"/>
      <c r="AKM33" s="82"/>
      <c r="AKN33" s="82"/>
      <c r="AKO33" s="82"/>
      <c r="AKP33" s="82"/>
      <c r="AKQ33" s="82"/>
      <c r="AKR33" s="82"/>
      <c r="AKS33" s="82"/>
      <c r="AKT33" s="82"/>
      <c r="AKU33" s="82"/>
      <c r="AKV33" s="82"/>
      <c r="AKW33" s="82"/>
      <c r="AKX33" s="82"/>
      <c r="AKY33" s="82"/>
      <c r="AKZ33" s="82"/>
      <c r="ALA33" s="82"/>
      <c r="ALB33" s="82"/>
      <c r="ALC33" s="82"/>
      <c r="ALD33" s="82"/>
      <c r="ALE33" s="82"/>
      <c r="ALF33" s="82"/>
      <c r="ALG33" s="82"/>
      <c r="ALH33" s="82"/>
      <c r="ALI33" s="82"/>
      <c r="ALJ33" s="82"/>
      <c r="ALK33" s="82"/>
      <c r="ALL33" s="82"/>
      <c r="ALM33" s="82"/>
      <c r="ALN33" s="82"/>
      <c r="ALO33" s="82"/>
      <c r="ALP33" s="82"/>
      <c r="ALQ33" s="82"/>
      <c r="ALR33" s="82"/>
      <c r="ALS33" s="82"/>
      <c r="ALT33" s="82"/>
      <c r="ALU33" s="82"/>
      <c r="ALV33" s="82"/>
      <c r="ALW33" s="82"/>
      <c r="ALX33" s="82"/>
      <c r="ALY33" s="82"/>
      <c r="ALZ33" s="82"/>
      <c r="AMA33" s="82"/>
      <c r="AMB33" s="82"/>
      <c r="AMC33" s="82"/>
      <c r="AMD33" s="82"/>
      <c r="AME33" s="82"/>
      <c r="AMF33" s="82"/>
      <c r="AMG33" s="82"/>
      <c r="AMH33" s="82"/>
      <c r="AMI33" s="82"/>
      <c r="AMJ33" s="82"/>
    </row>
    <row r="34" spans="1:1024" s="81" customFormat="1" ht="20.100000000000001" customHeight="1" outlineLevel="1" x14ac:dyDescent="0.2">
      <c r="A34" s="97" t="s">
        <v>43</v>
      </c>
      <c r="B34" s="257" t="s">
        <v>44</v>
      </c>
      <c r="C34" s="258" t="s">
        <v>15</v>
      </c>
      <c r="D34" s="99" t="s">
        <v>512</v>
      </c>
      <c r="E34" s="259" t="s">
        <v>705</v>
      </c>
      <c r="F34" s="92">
        <f>(3.17+24.95)</f>
        <v>28.119999999999997</v>
      </c>
      <c r="G34" s="92"/>
      <c r="H34" s="93"/>
      <c r="I34" s="94">
        <f>ROUND(H34*F34,2)</f>
        <v>0</v>
      </c>
    </row>
    <row r="35" spans="1:1024" s="81" customFormat="1" ht="20.100000000000001" customHeight="1" outlineLevel="1" x14ac:dyDescent="0.2">
      <c r="A35" s="97" t="s">
        <v>45</v>
      </c>
      <c r="B35" s="257" t="s">
        <v>46</v>
      </c>
      <c r="C35" s="258" t="s">
        <v>15</v>
      </c>
      <c r="D35" s="99" t="s">
        <v>513</v>
      </c>
      <c r="E35" s="259" t="s">
        <v>705</v>
      </c>
      <c r="F35" s="92">
        <v>18.11</v>
      </c>
      <c r="G35" s="92"/>
      <c r="H35" s="93"/>
      <c r="I35" s="94">
        <f>ROUND(H35*F35,2)</f>
        <v>0</v>
      </c>
    </row>
    <row r="36" spans="1:1024" s="81" customFormat="1" ht="25.5" outlineLevel="1" x14ac:dyDescent="0.2">
      <c r="A36" s="97" t="s">
        <v>47</v>
      </c>
      <c r="B36" s="97" t="s">
        <v>40</v>
      </c>
      <c r="C36" s="98" t="s">
        <v>15</v>
      </c>
      <c r="D36" s="99" t="s">
        <v>511</v>
      </c>
      <c r="E36" s="100" t="s">
        <v>705</v>
      </c>
      <c r="F36" s="92">
        <v>10.01</v>
      </c>
      <c r="G36" s="92"/>
      <c r="H36" s="93"/>
      <c r="I36" s="94">
        <f>ROUND(H36*F36,2)</f>
        <v>0</v>
      </c>
    </row>
    <row r="37" spans="1:1024" ht="20.100000000000001" customHeight="1" outlineLevel="1" x14ac:dyDescent="0.2">
      <c r="A37" s="272" t="s">
        <v>709</v>
      </c>
      <c r="B37" s="273"/>
      <c r="C37" s="273"/>
      <c r="D37" s="273"/>
      <c r="E37" s="273"/>
      <c r="F37" s="273"/>
      <c r="G37" s="274"/>
      <c r="H37" s="16"/>
      <c r="I37" s="17">
        <f>SUM(I29:I36)</f>
        <v>0</v>
      </c>
    </row>
    <row r="38" spans="1:1024" x14ac:dyDescent="0.2">
      <c r="A38" s="11">
        <v>3</v>
      </c>
      <c r="B38" s="11"/>
      <c r="C38" s="11"/>
      <c r="D38" s="262" t="s">
        <v>49</v>
      </c>
      <c r="E38" s="12"/>
      <c r="F38" s="13"/>
      <c r="G38" s="140"/>
      <c r="H38" s="12"/>
      <c r="I38" s="15">
        <f>I57</f>
        <v>0</v>
      </c>
    </row>
    <row r="39" spans="1:1024" s="84" customFormat="1" outlineLevel="1" x14ac:dyDescent="0.2">
      <c r="A39" s="109" t="s">
        <v>50</v>
      </c>
      <c r="B39" s="109"/>
      <c r="C39" s="109"/>
      <c r="D39" s="108" t="s">
        <v>51</v>
      </c>
      <c r="E39" s="173"/>
      <c r="F39" s="181"/>
      <c r="G39" s="92"/>
      <c r="H39" s="94"/>
      <c r="I39" s="94"/>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82"/>
      <c r="MA39" s="82"/>
      <c r="MB39" s="82"/>
      <c r="MC39" s="82"/>
      <c r="MD39" s="82"/>
      <c r="ME39" s="82"/>
      <c r="MF39" s="82"/>
      <c r="MG39" s="82"/>
      <c r="MH39" s="82"/>
      <c r="MI39" s="82"/>
      <c r="MJ39" s="82"/>
      <c r="MK39" s="82"/>
      <c r="ML39" s="82"/>
      <c r="MM39" s="82"/>
      <c r="MN39" s="82"/>
      <c r="MO39" s="82"/>
      <c r="MP39" s="82"/>
      <c r="MQ39" s="82"/>
      <c r="MR39" s="82"/>
      <c r="MS39" s="82"/>
      <c r="MT39" s="82"/>
      <c r="MU39" s="82"/>
      <c r="MV39" s="82"/>
      <c r="MW39" s="82"/>
      <c r="MX39" s="82"/>
      <c r="MY39" s="82"/>
      <c r="MZ39" s="82"/>
      <c r="NA39" s="82"/>
      <c r="NB39" s="82"/>
      <c r="NC39" s="82"/>
      <c r="ND39" s="82"/>
      <c r="NE39" s="82"/>
      <c r="NF39" s="82"/>
      <c r="NG39" s="82"/>
      <c r="NH39" s="82"/>
      <c r="NI39" s="82"/>
      <c r="NJ39" s="82"/>
      <c r="NK39" s="82"/>
      <c r="NL39" s="82"/>
      <c r="NM39" s="82"/>
      <c r="NN39" s="82"/>
      <c r="NO39" s="82"/>
      <c r="NP39" s="82"/>
      <c r="NQ39" s="82"/>
      <c r="NR39" s="82"/>
      <c r="NS39" s="82"/>
      <c r="NT39" s="82"/>
      <c r="NU39" s="82"/>
      <c r="NV39" s="82"/>
      <c r="NW39" s="82"/>
      <c r="NX39" s="82"/>
      <c r="NY39" s="82"/>
      <c r="NZ39" s="82"/>
      <c r="OA39" s="82"/>
      <c r="OB39" s="82"/>
      <c r="OC39" s="82"/>
      <c r="OD39" s="82"/>
      <c r="OE39" s="82"/>
      <c r="OF39" s="82"/>
      <c r="OG39" s="82"/>
      <c r="OH39" s="82"/>
      <c r="OI39" s="82"/>
      <c r="OJ39" s="82"/>
      <c r="OK39" s="82"/>
      <c r="OL39" s="82"/>
      <c r="OM39" s="82"/>
      <c r="ON39" s="82"/>
      <c r="OO39" s="82"/>
      <c r="OP39" s="82"/>
      <c r="OQ39" s="82"/>
      <c r="OR39" s="82"/>
      <c r="OS39" s="82"/>
      <c r="OT39" s="82"/>
      <c r="OU39" s="82"/>
      <c r="OV39" s="82"/>
      <c r="OW39" s="82"/>
      <c r="OX39" s="82"/>
      <c r="OY39" s="82"/>
      <c r="OZ39" s="82"/>
      <c r="PA39" s="82"/>
      <c r="PB39" s="82"/>
      <c r="PC39" s="82"/>
      <c r="PD39" s="82"/>
      <c r="PE39" s="82"/>
      <c r="PF39" s="82"/>
      <c r="PG39" s="82"/>
      <c r="PH39" s="82"/>
      <c r="PI39" s="82"/>
      <c r="PJ39" s="82"/>
      <c r="PK39" s="82"/>
      <c r="PL39" s="82"/>
      <c r="PM39" s="82"/>
      <c r="PN39" s="82"/>
      <c r="PO39" s="82"/>
      <c r="PP39" s="82"/>
      <c r="PQ39" s="82"/>
      <c r="PR39" s="82"/>
      <c r="PS39" s="82"/>
      <c r="PT39" s="82"/>
      <c r="PU39" s="82"/>
      <c r="PV39" s="82"/>
      <c r="PW39" s="82"/>
      <c r="PX39" s="82"/>
      <c r="PY39" s="82"/>
      <c r="PZ39" s="82"/>
      <c r="QA39" s="82"/>
      <c r="QB39" s="82"/>
      <c r="QC39" s="82"/>
      <c r="QD39" s="82"/>
      <c r="QE39" s="82"/>
      <c r="QF39" s="82"/>
      <c r="QG39" s="82"/>
      <c r="QH39" s="82"/>
      <c r="QI39" s="82"/>
      <c r="QJ39" s="82"/>
      <c r="QK39" s="82"/>
      <c r="QL39" s="82"/>
      <c r="QM39" s="82"/>
      <c r="QN39" s="82"/>
      <c r="QO39" s="82"/>
      <c r="QP39" s="82"/>
      <c r="QQ39" s="82"/>
      <c r="QR39" s="82"/>
      <c r="QS39" s="82"/>
      <c r="QT39" s="82"/>
      <c r="QU39" s="82"/>
      <c r="QV39" s="82"/>
      <c r="QW39" s="82"/>
      <c r="QX39" s="82"/>
      <c r="QY39" s="82"/>
      <c r="QZ39" s="82"/>
      <c r="RA39" s="82"/>
      <c r="RB39" s="82"/>
      <c r="RC39" s="82"/>
      <c r="RD39" s="82"/>
      <c r="RE39" s="82"/>
      <c r="RF39" s="82"/>
      <c r="RG39" s="82"/>
      <c r="RH39" s="82"/>
      <c r="RI39" s="82"/>
      <c r="RJ39" s="82"/>
      <c r="RK39" s="82"/>
      <c r="RL39" s="82"/>
      <c r="RM39" s="82"/>
      <c r="RN39" s="82"/>
      <c r="RO39" s="82"/>
      <c r="RP39" s="82"/>
      <c r="RQ39" s="82"/>
      <c r="RR39" s="82"/>
      <c r="RS39" s="82"/>
      <c r="RT39" s="82"/>
      <c r="RU39" s="82"/>
      <c r="RV39" s="82"/>
      <c r="RW39" s="82"/>
      <c r="RX39" s="82"/>
      <c r="RY39" s="82"/>
      <c r="RZ39" s="82"/>
      <c r="SA39" s="82"/>
      <c r="SB39" s="82"/>
      <c r="SC39" s="82"/>
      <c r="SD39" s="82"/>
      <c r="SE39" s="82"/>
      <c r="SF39" s="82"/>
      <c r="SG39" s="82"/>
      <c r="SH39" s="82"/>
      <c r="SI39" s="82"/>
      <c r="SJ39" s="82"/>
      <c r="SK39" s="82"/>
      <c r="SL39" s="82"/>
      <c r="SM39" s="82"/>
      <c r="SN39" s="82"/>
      <c r="SO39" s="82"/>
      <c r="SP39" s="82"/>
      <c r="SQ39" s="82"/>
      <c r="SR39" s="82"/>
      <c r="SS39" s="82"/>
      <c r="ST39" s="82"/>
      <c r="SU39" s="82"/>
      <c r="SV39" s="82"/>
      <c r="SW39" s="82"/>
      <c r="SX39" s="82"/>
      <c r="SY39" s="82"/>
      <c r="SZ39" s="82"/>
      <c r="TA39" s="82"/>
      <c r="TB39" s="82"/>
      <c r="TC39" s="82"/>
      <c r="TD39" s="82"/>
      <c r="TE39" s="82"/>
      <c r="TF39" s="82"/>
      <c r="TG39" s="82"/>
      <c r="TH39" s="82"/>
      <c r="TI39" s="82"/>
      <c r="TJ39" s="82"/>
      <c r="TK39" s="82"/>
      <c r="TL39" s="82"/>
      <c r="TM39" s="82"/>
      <c r="TN39" s="82"/>
      <c r="TO39" s="82"/>
      <c r="TP39" s="82"/>
      <c r="TQ39" s="82"/>
      <c r="TR39" s="82"/>
      <c r="TS39" s="82"/>
      <c r="TT39" s="82"/>
      <c r="TU39" s="82"/>
      <c r="TV39" s="82"/>
      <c r="TW39" s="82"/>
      <c r="TX39" s="82"/>
      <c r="TY39" s="82"/>
      <c r="TZ39" s="82"/>
      <c r="UA39" s="82"/>
      <c r="UB39" s="82"/>
      <c r="UC39" s="82"/>
      <c r="UD39" s="82"/>
      <c r="UE39" s="82"/>
      <c r="UF39" s="82"/>
      <c r="UG39" s="82"/>
      <c r="UH39" s="82"/>
      <c r="UI39" s="82"/>
      <c r="UJ39" s="82"/>
      <c r="UK39" s="82"/>
      <c r="UL39" s="82"/>
      <c r="UM39" s="82"/>
      <c r="UN39" s="82"/>
      <c r="UO39" s="82"/>
      <c r="UP39" s="82"/>
      <c r="UQ39" s="82"/>
      <c r="UR39" s="82"/>
      <c r="US39" s="82"/>
      <c r="UT39" s="82"/>
      <c r="UU39" s="82"/>
      <c r="UV39" s="82"/>
      <c r="UW39" s="82"/>
      <c r="UX39" s="82"/>
      <c r="UY39" s="82"/>
      <c r="UZ39" s="82"/>
      <c r="VA39" s="82"/>
      <c r="VB39" s="82"/>
      <c r="VC39" s="82"/>
      <c r="VD39" s="82"/>
      <c r="VE39" s="82"/>
      <c r="VF39" s="82"/>
      <c r="VG39" s="82"/>
      <c r="VH39" s="82"/>
      <c r="VI39" s="82"/>
      <c r="VJ39" s="82"/>
      <c r="VK39" s="82"/>
      <c r="VL39" s="82"/>
      <c r="VM39" s="82"/>
      <c r="VN39" s="82"/>
      <c r="VO39" s="82"/>
      <c r="VP39" s="82"/>
      <c r="VQ39" s="82"/>
      <c r="VR39" s="82"/>
      <c r="VS39" s="82"/>
      <c r="VT39" s="82"/>
      <c r="VU39" s="82"/>
      <c r="VV39" s="82"/>
      <c r="VW39" s="82"/>
      <c r="VX39" s="82"/>
      <c r="VY39" s="82"/>
      <c r="VZ39" s="82"/>
      <c r="WA39" s="82"/>
      <c r="WB39" s="82"/>
      <c r="WC39" s="82"/>
      <c r="WD39" s="82"/>
      <c r="WE39" s="82"/>
      <c r="WF39" s="82"/>
      <c r="WG39" s="82"/>
      <c r="WH39" s="82"/>
      <c r="WI39" s="82"/>
      <c r="WJ39" s="82"/>
      <c r="WK39" s="82"/>
      <c r="WL39" s="82"/>
      <c r="WM39" s="82"/>
      <c r="WN39" s="82"/>
      <c r="WO39" s="82"/>
      <c r="WP39" s="82"/>
      <c r="WQ39" s="82"/>
      <c r="WR39" s="82"/>
      <c r="WS39" s="82"/>
      <c r="WT39" s="82"/>
      <c r="WU39" s="82"/>
      <c r="WV39" s="82"/>
      <c r="WW39" s="82"/>
      <c r="WX39" s="82"/>
      <c r="WY39" s="82"/>
      <c r="WZ39" s="82"/>
      <c r="XA39" s="82"/>
      <c r="XB39" s="82"/>
      <c r="XC39" s="82"/>
      <c r="XD39" s="82"/>
      <c r="XE39" s="82"/>
      <c r="XF39" s="82"/>
      <c r="XG39" s="82"/>
      <c r="XH39" s="82"/>
      <c r="XI39" s="82"/>
      <c r="XJ39" s="82"/>
      <c r="XK39" s="82"/>
      <c r="XL39" s="82"/>
      <c r="XM39" s="82"/>
      <c r="XN39" s="82"/>
      <c r="XO39" s="82"/>
      <c r="XP39" s="82"/>
      <c r="XQ39" s="82"/>
      <c r="XR39" s="82"/>
      <c r="XS39" s="82"/>
      <c r="XT39" s="82"/>
      <c r="XU39" s="82"/>
      <c r="XV39" s="82"/>
      <c r="XW39" s="82"/>
      <c r="XX39" s="82"/>
      <c r="XY39" s="82"/>
      <c r="XZ39" s="82"/>
      <c r="YA39" s="82"/>
      <c r="YB39" s="82"/>
      <c r="YC39" s="82"/>
      <c r="YD39" s="82"/>
      <c r="YE39" s="82"/>
      <c r="YF39" s="82"/>
      <c r="YG39" s="82"/>
      <c r="YH39" s="82"/>
      <c r="YI39" s="82"/>
      <c r="YJ39" s="82"/>
      <c r="YK39" s="82"/>
      <c r="YL39" s="82"/>
      <c r="YM39" s="82"/>
      <c r="YN39" s="82"/>
      <c r="YO39" s="82"/>
      <c r="YP39" s="82"/>
      <c r="YQ39" s="82"/>
      <c r="YR39" s="82"/>
      <c r="YS39" s="82"/>
      <c r="YT39" s="82"/>
      <c r="YU39" s="82"/>
      <c r="YV39" s="82"/>
      <c r="YW39" s="82"/>
      <c r="YX39" s="82"/>
      <c r="YY39" s="82"/>
      <c r="YZ39" s="82"/>
      <c r="ZA39" s="82"/>
      <c r="ZB39" s="82"/>
      <c r="ZC39" s="82"/>
      <c r="ZD39" s="82"/>
      <c r="ZE39" s="82"/>
      <c r="ZF39" s="82"/>
      <c r="ZG39" s="82"/>
      <c r="ZH39" s="82"/>
      <c r="ZI39" s="82"/>
      <c r="ZJ39" s="82"/>
      <c r="ZK39" s="82"/>
      <c r="ZL39" s="82"/>
      <c r="ZM39" s="82"/>
      <c r="ZN39" s="82"/>
      <c r="ZO39" s="82"/>
      <c r="ZP39" s="82"/>
      <c r="ZQ39" s="82"/>
      <c r="ZR39" s="82"/>
      <c r="ZS39" s="82"/>
      <c r="ZT39" s="82"/>
      <c r="ZU39" s="82"/>
      <c r="ZV39" s="82"/>
      <c r="ZW39" s="82"/>
      <c r="ZX39" s="82"/>
      <c r="ZY39" s="82"/>
      <c r="ZZ39" s="82"/>
      <c r="AAA39" s="82"/>
      <c r="AAB39" s="82"/>
      <c r="AAC39" s="82"/>
      <c r="AAD39" s="82"/>
      <c r="AAE39" s="82"/>
      <c r="AAF39" s="82"/>
      <c r="AAG39" s="82"/>
      <c r="AAH39" s="82"/>
      <c r="AAI39" s="82"/>
      <c r="AAJ39" s="82"/>
      <c r="AAK39" s="82"/>
      <c r="AAL39" s="82"/>
      <c r="AAM39" s="82"/>
      <c r="AAN39" s="82"/>
      <c r="AAO39" s="82"/>
      <c r="AAP39" s="82"/>
      <c r="AAQ39" s="82"/>
      <c r="AAR39" s="82"/>
      <c r="AAS39" s="82"/>
      <c r="AAT39" s="82"/>
      <c r="AAU39" s="82"/>
      <c r="AAV39" s="82"/>
      <c r="AAW39" s="82"/>
      <c r="AAX39" s="82"/>
      <c r="AAY39" s="82"/>
      <c r="AAZ39" s="82"/>
      <c r="ABA39" s="82"/>
      <c r="ABB39" s="82"/>
      <c r="ABC39" s="82"/>
      <c r="ABD39" s="82"/>
      <c r="ABE39" s="82"/>
      <c r="ABF39" s="82"/>
      <c r="ABG39" s="82"/>
      <c r="ABH39" s="82"/>
      <c r="ABI39" s="82"/>
      <c r="ABJ39" s="82"/>
      <c r="ABK39" s="82"/>
      <c r="ABL39" s="82"/>
      <c r="ABM39" s="82"/>
      <c r="ABN39" s="82"/>
      <c r="ABO39" s="82"/>
      <c r="ABP39" s="82"/>
      <c r="ABQ39" s="82"/>
      <c r="ABR39" s="82"/>
      <c r="ABS39" s="82"/>
      <c r="ABT39" s="82"/>
      <c r="ABU39" s="82"/>
      <c r="ABV39" s="82"/>
      <c r="ABW39" s="82"/>
      <c r="ABX39" s="82"/>
      <c r="ABY39" s="82"/>
      <c r="ABZ39" s="82"/>
      <c r="ACA39" s="82"/>
      <c r="ACB39" s="82"/>
      <c r="ACC39" s="82"/>
      <c r="ACD39" s="82"/>
      <c r="ACE39" s="82"/>
      <c r="ACF39" s="82"/>
      <c r="ACG39" s="82"/>
      <c r="ACH39" s="82"/>
      <c r="ACI39" s="82"/>
      <c r="ACJ39" s="82"/>
      <c r="ACK39" s="82"/>
      <c r="ACL39" s="82"/>
      <c r="ACM39" s="82"/>
      <c r="ACN39" s="82"/>
      <c r="ACO39" s="82"/>
      <c r="ACP39" s="82"/>
      <c r="ACQ39" s="82"/>
      <c r="ACR39" s="82"/>
      <c r="ACS39" s="82"/>
      <c r="ACT39" s="82"/>
      <c r="ACU39" s="82"/>
      <c r="ACV39" s="82"/>
      <c r="ACW39" s="82"/>
      <c r="ACX39" s="82"/>
      <c r="ACY39" s="82"/>
      <c r="ACZ39" s="82"/>
      <c r="ADA39" s="82"/>
      <c r="ADB39" s="82"/>
      <c r="ADC39" s="82"/>
      <c r="ADD39" s="82"/>
      <c r="ADE39" s="82"/>
      <c r="ADF39" s="82"/>
      <c r="ADG39" s="82"/>
      <c r="ADH39" s="82"/>
      <c r="ADI39" s="82"/>
      <c r="ADJ39" s="82"/>
      <c r="ADK39" s="82"/>
      <c r="ADL39" s="82"/>
      <c r="ADM39" s="82"/>
      <c r="ADN39" s="82"/>
      <c r="ADO39" s="82"/>
      <c r="ADP39" s="82"/>
      <c r="ADQ39" s="82"/>
      <c r="ADR39" s="82"/>
      <c r="ADS39" s="82"/>
      <c r="ADT39" s="82"/>
      <c r="ADU39" s="82"/>
      <c r="ADV39" s="82"/>
      <c r="ADW39" s="82"/>
      <c r="ADX39" s="82"/>
      <c r="ADY39" s="82"/>
      <c r="ADZ39" s="82"/>
      <c r="AEA39" s="82"/>
      <c r="AEB39" s="82"/>
      <c r="AEC39" s="82"/>
      <c r="AED39" s="82"/>
      <c r="AEE39" s="82"/>
      <c r="AEF39" s="82"/>
      <c r="AEG39" s="82"/>
      <c r="AEH39" s="82"/>
      <c r="AEI39" s="82"/>
      <c r="AEJ39" s="82"/>
      <c r="AEK39" s="82"/>
      <c r="AEL39" s="82"/>
      <c r="AEM39" s="82"/>
      <c r="AEN39" s="82"/>
      <c r="AEO39" s="82"/>
      <c r="AEP39" s="82"/>
      <c r="AEQ39" s="82"/>
      <c r="AER39" s="82"/>
      <c r="AES39" s="82"/>
      <c r="AET39" s="82"/>
      <c r="AEU39" s="82"/>
      <c r="AEV39" s="82"/>
      <c r="AEW39" s="82"/>
      <c r="AEX39" s="82"/>
      <c r="AEY39" s="82"/>
      <c r="AEZ39" s="82"/>
      <c r="AFA39" s="82"/>
      <c r="AFB39" s="82"/>
      <c r="AFC39" s="82"/>
      <c r="AFD39" s="82"/>
      <c r="AFE39" s="82"/>
      <c r="AFF39" s="82"/>
      <c r="AFG39" s="82"/>
      <c r="AFH39" s="82"/>
      <c r="AFI39" s="82"/>
      <c r="AFJ39" s="82"/>
      <c r="AFK39" s="82"/>
      <c r="AFL39" s="82"/>
      <c r="AFM39" s="82"/>
      <c r="AFN39" s="82"/>
      <c r="AFO39" s="82"/>
      <c r="AFP39" s="82"/>
      <c r="AFQ39" s="82"/>
      <c r="AFR39" s="82"/>
      <c r="AFS39" s="82"/>
      <c r="AFT39" s="82"/>
      <c r="AFU39" s="82"/>
      <c r="AFV39" s="82"/>
      <c r="AFW39" s="82"/>
      <c r="AFX39" s="82"/>
      <c r="AFY39" s="82"/>
      <c r="AFZ39" s="82"/>
      <c r="AGA39" s="82"/>
      <c r="AGB39" s="82"/>
      <c r="AGC39" s="82"/>
      <c r="AGD39" s="82"/>
      <c r="AGE39" s="82"/>
      <c r="AGF39" s="82"/>
      <c r="AGG39" s="82"/>
      <c r="AGH39" s="82"/>
      <c r="AGI39" s="82"/>
      <c r="AGJ39" s="82"/>
      <c r="AGK39" s="82"/>
      <c r="AGL39" s="82"/>
      <c r="AGM39" s="82"/>
      <c r="AGN39" s="82"/>
      <c r="AGO39" s="82"/>
      <c r="AGP39" s="82"/>
      <c r="AGQ39" s="82"/>
      <c r="AGR39" s="82"/>
      <c r="AGS39" s="82"/>
      <c r="AGT39" s="82"/>
      <c r="AGU39" s="82"/>
      <c r="AGV39" s="82"/>
      <c r="AGW39" s="82"/>
      <c r="AGX39" s="82"/>
      <c r="AGY39" s="82"/>
      <c r="AGZ39" s="82"/>
      <c r="AHA39" s="82"/>
      <c r="AHB39" s="82"/>
      <c r="AHC39" s="82"/>
      <c r="AHD39" s="82"/>
      <c r="AHE39" s="82"/>
      <c r="AHF39" s="82"/>
      <c r="AHG39" s="82"/>
      <c r="AHH39" s="82"/>
      <c r="AHI39" s="82"/>
      <c r="AHJ39" s="82"/>
      <c r="AHK39" s="82"/>
      <c r="AHL39" s="82"/>
      <c r="AHM39" s="82"/>
      <c r="AHN39" s="82"/>
      <c r="AHO39" s="82"/>
      <c r="AHP39" s="82"/>
      <c r="AHQ39" s="82"/>
      <c r="AHR39" s="82"/>
      <c r="AHS39" s="82"/>
      <c r="AHT39" s="82"/>
      <c r="AHU39" s="82"/>
      <c r="AHV39" s="82"/>
      <c r="AHW39" s="82"/>
      <c r="AHX39" s="82"/>
      <c r="AHY39" s="82"/>
      <c r="AHZ39" s="82"/>
      <c r="AIA39" s="82"/>
      <c r="AIB39" s="82"/>
      <c r="AIC39" s="82"/>
      <c r="AID39" s="82"/>
      <c r="AIE39" s="82"/>
      <c r="AIF39" s="82"/>
      <c r="AIG39" s="82"/>
      <c r="AIH39" s="82"/>
      <c r="AII39" s="82"/>
      <c r="AIJ39" s="82"/>
      <c r="AIK39" s="82"/>
      <c r="AIL39" s="82"/>
      <c r="AIM39" s="82"/>
      <c r="AIN39" s="82"/>
      <c r="AIO39" s="82"/>
      <c r="AIP39" s="82"/>
      <c r="AIQ39" s="82"/>
      <c r="AIR39" s="82"/>
      <c r="AIS39" s="82"/>
      <c r="AIT39" s="82"/>
      <c r="AIU39" s="82"/>
      <c r="AIV39" s="82"/>
      <c r="AIW39" s="82"/>
      <c r="AIX39" s="82"/>
      <c r="AIY39" s="82"/>
      <c r="AIZ39" s="82"/>
      <c r="AJA39" s="82"/>
      <c r="AJB39" s="82"/>
      <c r="AJC39" s="82"/>
      <c r="AJD39" s="82"/>
      <c r="AJE39" s="82"/>
      <c r="AJF39" s="82"/>
      <c r="AJG39" s="82"/>
      <c r="AJH39" s="82"/>
      <c r="AJI39" s="82"/>
      <c r="AJJ39" s="82"/>
      <c r="AJK39" s="82"/>
      <c r="AJL39" s="82"/>
      <c r="AJM39" s="82"/>
      <c r="AJN39" s="82"/>
      <c r="AJO39" s="82"/>
      <c r="AJP39" s="82"/>
      <c r="AJQ39" s="82"/>
      <c r="AJR39" s="82"/>
      <c r="AJS39" s="82"/>
      <c r="AJT39" s="82"/>
      <c r="AJU39" s="82"/>
      <c r="AJV39" s="82"/>
      <c r="AJW39" s="82"/>
      <c r="AJX39" s="82"/>
      <c r="AJY39" s="82"/>
      <c r="AJZ39" s="82"/>
      <c r="AKA39" s="82"/>
      <c r="AKB39" s="82"/>
      <c r="AKC39" s="82"/>
      <c r="AKD39" s="82"/>
      <c r="AKE39" s="82"/>
      <c r="AKF39" s="82"/>
      <c r="AKG39" s="82"/>
      <c r="AKH39" s="82"/>
      <c r="AKI39" s="82"/>
      <c r="AKJ39" s="82"/>
      <c r="AKK39" s="82"/>
      <c r="AKL39" s="82"/>
      <c r="AKM39" s="82"/>
      <c r="AKN39" s="82"/>
      <c r="AKO39" s="82"/>
      <c r="AKP39" s="82"/>
      <c r="AKQ39" s="82"/>
      <c r="AKR39" s="82"/>
      <c r="AKS39" s="82"/>
      <c r="AKT39" s="82"/>
      <c r="AKU39" s="82"/>
      <c r="AKV39" s="82"/>
      <c r="AKW39" s="82"/>
      <c r="AKX39" s="82"/>
      <c r="AKY39" s="82"/>
      <c r="AKZ39" s="82"/>
      <c r="ALA39" s="82"/>
      <c r="ALB39" s="82"/>
      <c r="ALC39" s="82"/>
      <c r="ALD39" s="82"/>
      <c r="ALE39" s="82"/>
      <c r="ALF39" s="82"/>
      <c r="ALG39" s="82"/>
      <c r="ALH39" s="82"/>
      <c r="ALI39" s="82"/>
      <c r="ALJ39" s="82"/>
      <c r="ALK39" s="82"/>
      <c r="ALL39" s="82"/>
      <c r="ALM39" s="82"/>
      <c r="ALN39" s="82"/>
      <c r="ALO39" s="82"/>
      <c r="ALP39" s="82"/>
      <c r="ALQ39" s="82"/>
      <c r="ALR39" s="82"/>
      <c r="ALS39" s="82"/>
      <c r="ALT39" s="82"/>
      <c r="ALU39" s="82"/>
      <c r="ALV39" s="82"/>
      <c r="ALW39" s="82"/>
      <c r="ALX39" s="82"/>
      <c r="ALY39" s="82"/>
      <c r="ALZ39" s="82"/>
      <c r="AMA39" s="82"/>
      <c r="AMB39" s="82"/>
      <c r="AMC39" s="82"/>
      <c r="AMD39" s="82"/>
      <c r="AME39" s="82"/>
      <c r="AMF39" s="82"/>
      <c r="AMG39" s="82"/>
      <c r="AMH39" s="82"/>
      <c r="AMI39" s="82"/>
      <c r="AMJ39" s="82"/>
    </row>
    <row r="40" spans="1:1024" s="81" customFormat="1" ht="24.75" customHeight="1" outlineLevel="1" x14ac:dyDescent="0.2">
      <c r="A40" s="90" t="s">
        <v>52</v>
      </c>
      <c r="B40" s="90" t="s">
        <v>53</v>
      </c>
      <c r="C40" s="96" t="s">
        <v>15</v>
      </c>
      <c r="D40" s="104" t="s">
        <v>514</v>
      </c>
      <c r="E40" s="90" t="s">
        <v>696</v>
      </c>
      <c r="F40" s="92">
        <v>497.6</v>
      </c>
      <c r="G40" s="92"/>
      <c r="H40" s="93"/>
      <c r="I40" s="94">
        <f>ROUND(H40*F40,2)</f>
        <v>0</v>
      </c>
    </row>
    <row r="41" spans="1:1024" s="81" customFormat="1" ht="31.5" customHeight="1" outlineLevel="1" x14ac:dyDescent="0.2">
      <c r="A41" s="90" t="s">
        <v>54</v>
      </c>
      <c r="B41" s="90" t="s">
        <v>55</v>
      </c>
      <c r="C41" s="96" t="s">
        <v>15</v>
      </c>
      <c r="D41" s="104" t="s">
        <v>515</v>
      </c>
      <c r="E41" s="90" t="s">
        <v>696</v>
      </c>
      <c r="F41" s="92">
        <v>33.36</v>
      </c>
      <c r="G41" s="92"/>
      <c r="H41" s="93"/>
      <c r="I41" s="94">
        <f>ROUND(H41*F41,2)</f>
        <v>0</v>
      </c>
    </row>
    <row r="42" spans="1:1024" s="81" customFormat="1" ht="42.75" customHeight="1" outlineLevel="1" x14ac:dyDescent="0.2">
      <c r="A42" s="90" t="s">
        <v>56</v>
      </c>
      <c r="B42" s="96" t="s">
        <v>57</v>
      </c>
      <c r="C42" s="96" t="s">
        <v>15</v>
      </c>
      <c r="D42" s="104" t="s">
        <v>516</v>
      </c>
      <c r="E42" s="90" t="s">
        <v>706</v>
      </c>
      <c r="F42" s="92">
        <v>9341.7999999999993</v>
      </c>
      <c r="G42" s="92"/>
      <c r="H42" s="93"/>
      <c r="I42" s="94">
        <f>ROUND(H42*F42,2)</f>
        <v>0</v>
      </c>
    </row>
    <row r="43" spans="1:1024" s="81" customFormat="1" ht="42" customHeight="1" outlineLevel="1" x14ac:dyDescent="0.2">
      <c r="A43" s="90" t="s">
        <v>58</v>
      </c>
      <c r="B43" s="96" t="s">
        <v>59</v>
      </c>
      <c r="C43" s="96" t="s">
        <v>15</v>
      </c>
      <c r="D43" s="104" t="s">
        <v>517</v>
      </c>
      <c r="E43" s="90" t="s">
        <v>705</v>
      </c>
      <c r="F43" s="92">
        <v>177.25</v>
      </c>
      <c r="G43" s="92"/>
      <c r="H43" s="93"/>
      <c r="I43" s="94">
        <f>ROUND(H43*F43,2)</f>
        <v>0</v>
      </c>
    </row>
    <row r="44" spans="1:1024" s="84" customFormat="1" outlineLevel="1" x14ac:dyDescent="0.2">
      <c r="A44" s="109" t="s">
        <v>60</v>
      </c>
      <c r="B44" s="96"/>
      <c r="C44" s="96"/>
      <c r="D44" s="108" t="s">
        <v>61</v>
      </c>
      <c r="E44" s="96"/>
      <c r="F44" s="92"/>
      <c r="G44" s="92"/>
      <c r="H44" s="94"/>
      <c r="I44" s="94"/>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82"/>
      <c r="JY44" s="82"/>
      <c r="JZ44" s="82"/>
      <c r="KA44" s="82"/>
      <c r="KB44" s="82"/>
      <c r="KC44" s="82"/>
      <c r="KD44" s="82"/>
      <c r="KE44" s="82"/>
      <c r="KF44" s="82"/>
      <c r="KG44" s="82"/>
      <c r="KH44" s="82"/>
      <c r="KI44" s="82"/>
      <c r="KJ44" s="82"/>
      <c r="KK44" s="82"/>
      <c r="KL44" s="82"/>
      <c r="KM44" s="82"/>
      <c r="KN44" s="82"/>
      <c r="KO44" s="82"/>
      <c r="KP44" s="82"/>
      <c r="KQ44" s="82"/>
      <c r="KR44" s="82"/>
      <c r="KS44" s="82"/>
      <c r="KT44" s="82"/>
      <c r="KU44" s="82"/>
      <c r="KV44" s="82"/>
      <c r="KW44" s="82"/>
      <c r="KX44" s="82"/>
      <c r="KY44" s="82"/>
      <c r="KZ44" s="82"/>
      <c r="LA44" s="82"/>
      <c r="LB44" s="82"/>
      <c r="LC44" s="82"/>
      <c r="LD44" s="82"/>
      <c r="LE44" s="82"/>
      <c r="LF44" s="82"/>
      <c r="LG44" s="82"/>
      <c r="LH44" s="82"/>
      <c r="LI44" s="82"/>
      <c r="LJ44" s="82"/>
      <c r="LK44" s="82"/>
      <c r="LL44" s="82"/>
      <c r="LM44" s="82"/>
      <c r="LN44" s="82"/>
      <c r="LO44" s="82"/>
      <c r="LP44" s="82"/>
      <c r="LQ44" s="82"/>
      <c r="LR44" s="82"/>
      <c r="LS44" s="82"/>
      <c r="LT44" s="82"/>
      <c r="LU44" s="82"/>
      <c r="LV44" s="82"/>
      <c r="LW44" s="82"/>
      <c r="LX44" s="82"/>
      <c r="LY44" s="82"/>
      <c r="LZ44" s="82"/>
      <c r="MA44" s="82"/>
      <c r="MB44" s="82"/>
      <c r="MC44" s="82"/>
      <c r="MD44" s="82"/>
      <c r="ME44" s="82"/>
      <c r="MF44" s="82"/>
      <c r="MG44" s="82"/>
      <c r="MH44" s="82"/>
      <c r="MI44" s="82"/>
      <c r="MJ44" s="82"/>
      <c r="MK44" s="82"/>
      <c r="ML44" s="82"/>
      <c r="MM44" s="82"/>
      <c r="MN44" s="82"/>
      <c r="MO44" s="82"/>
      <c r="MP44" s="82"/>
      <c r="MQ44" s="82"/>
      <c r="MR44" s="82"/>
      <c r="MS44" s="82"/>
      <c r="MT44" s="82"/>
      <c r="MU44" s="82"/>
      <c r="MV44" s="82"/>
      <c r="MW44" s="82"/>
      <c r="MX44" s="82"/>
      <c r="MY44" s="82"/>
      <c r="MZ44" s="82"/>
      <c r="NA44" s="82"/>
      <c r="NB44" s="82"/>
      <c r="NC44" s="82"/>
      <c r="ND44" s="82"/>
      <c r="NE44" s="82"/>
      <c r="NF44" s="82"/>
      <c r="NG44" s="82"/>
      <c r="NH44" s="82"/>
      <c r="NI44" s="82"/>
      <c r="NJ44" s="82"/>
      <c r="NK44" s="82"/>
      <c r="NL44" s="82"/>
      <c r="NM44" s="82"/>
      <c r="NN44" s="82"/>
      <c r="NO44" s="82"/>
      <c r="NP44" s="82"/>
      <c r="NQ44" s="82"/>
      <c r="NR44" s="82"/>
      <c r="NS44" s="82"/>
      <c r="NT44" s="82"/>
      <c r="NU44" s="82"/>
      <c r="NV44" s="82"/>
      <c r="NW44" s="82"/>
      <c r="NX44" s="82"/>
      <c r="NY44" s="82"/>
      <c r="NZ44" s="82"/>
      <c r="OA44" s="82"/>
      <c r="OB44" s="82"/>
      <c r="OC44" s="82"/>
      <c r="OD44" s="82"/>
      <c r="OE44" s="82"/>
      <c r="OF44" s="82"/>
      <c r="OG44" s="82"/>
      <c r="OH44" s="82"/>
      <c r="OI44" s="82"/>
      <c r="OJ44" s="82"/>
      <c r="OK44" s="82"/>
      <c r="OL44" s="82"/>
      <c r="OM44" s="82"/>
      <c r="ON44" s="82"/>
      <c r="OO44" s="82"/>
      <c r="OP44" s="82"/>
      <c r="OQ44" s="82"/>
      <c r="OR44" s="82"/>
      <c r="OS44" s="82"/>
      <c r="OT44" s="82"/>
      <c r="OU44" s="82"/>
      <c r="OV44" s="82"/>
      <c r="OW44" s="82"/>
      <c r="OX44" s="82"/>
      <c r="OY44" s="82"/>
      <c r="OZ44" s="82"/>
      <c r="PA44" s="82"/>
      <c r="PB44" s="82"/>
      <c r="PC44" s="82"/>
      <c r="PD44" s="82"/>
      <c r="PE44" s="82"/>
      <c r="PF44" s="82"/>
      <c r="PG44" s="82"/>
      <c r="PH44" s="82"/>
      <c r="PI44" s="82"/>
      <c r="PJ44" s="82"/>
      <c r="PK44" s="82"/>
      <c r="PL44" s="82"/>
      <c r="PM44" s="82"/>
      <c r="PN44" s="82"/>
      <c r="PO44" s="82"/>
      <c r="PP44" s="82"/>
      <c r="PQ44" s="82"/>
      <c r="PR44" s="82"/>
      <c r="PS44" s="82"/>
      <c r="PT44" s="82"/>
      <c r="PU44" s="82"/>
      <c r="PV44" s="82"/>
      <c r="PW44" s="82"/>
      <c r="PX44" s="82"/>
      <c r="PY44" s="82"/>
      <c r="PZ44" s="82"/>
      <c r="QA44" s="82"/>
      <c r="QB44" s="82"/>
      <c r="QC44" s="82"/>
      <c r="QD44" s="82"/>
      <c r="QE44" s="82"/>
      <c r="QF44" s="82"/>
      <c r="QG44" s="82"/>
      <c r="QH44" s="82"/>
      <c r="QI44" s="82"/>
      <c r="QJ44" s="82"/>
      <c r="QK44" s="82"/>
      <c r="QL44" s="82"/>
      <c r="QM44" s="82"/>
      <c r="QN44" s="82"/>
      <c r="QO44" s="82"/>
      <c r="QP44" s="82"/>
      <c r="QQ44" s="82"/>
      <c r="QR44" s="82"/>
      <c r="QS44" s="82"/>
      <c r="QT44" s="82"/>
      <c r="QU44" s="82"/>
      <c r="QV44" s="82"/>
      <c r="QW44" s="82"/>
      <c r="QX44" s="82"/>
      <c r="QY44" s="82"/>
      <c r="QZ44" s="82"/>
      <c r="RA44" s="82"/>
      <c r="RB44" s="82"/>
      <c r="RC44" s="82"/>
      <c r="RD44" s="82"/>
      <c r="RE44" s="82"/>
      <c r="RF44" s="82"/>
      <c r="RG44" s="82"/>
      <c r="RH44" s="82"/>
      <c r="RI44" s="82"/>
      <c r="RJ44" s="82"/>
      <c r="RK44" s="82"/>
      <c r="RL44" s="82"/>
      <c r="RM44" s="82"/>
      <c r="RN44" s="82"/>
      <c r="RO44" s="82"/>
      <c r="RP44" s="82"/>
      <c r="RQ44" s="82"/>
      <c r="RR44" s="82"/>
      <c r="RS44" s="82"/>
      <c r="RT44" s="82"/>
      <c r="RU44" s="82"/>
      <c r="RV44" s="82"/>
      <c r="RW44" s="82"/>
      <c r="RX44" s="82"/>
      <c r="RY44" s="82"/>
      <c r="RZ44" s="82"/>
      <c r="SA44" s="82"/>
      <c r="SB44" s="82"/>
      <c r="SC44" s="82"/>
      <c r="SD44" s="82"/>
      <c r="SE44" s="82"/>
      <c r="SF44" s="82"/>
      <c r="SG44" s="82"/>
      <c r="SH44" s="82"/>
      <c r="SI44" s="82"/>
      <c r="SJ44" s="82"/>
      <c r="SK44" s="82"/>
      <c r="SL44" s="82"/>
      <c r="SM44" s="82"/>
      <c r="SN44" s="82"/>
      <c r="SO44" s="82"/>
      <c r="SP44" s="82"/>
      <c r="SQ44" s="82"/>
      <c r="SR44" s="82"/>
      <c r="SS44" s="82"/>
      <c r="ST44" s="82"/>
      <c r="SU44" s="82"/>
      <c r="SV44" s="82"/>
      <c r="SW44" s="82"/>
      <c r="SX44" s="82"/>
      <c r="SY44" s="82"/>
      <c r="SZ44" s="82"/>
      <c r="TA44" s="82"/>
      <c r="TB44" s="82"/>
      <c r="TC44" s="82"/>
      <c r="TD44" s="82"/>
      <c r="TE44" s="82"/>
      <c r="TF44" s="82"/>
      <c r="TG44" s="82"/>
      <c r="TH44" s="82"/>
      <c r="TI44" s="82"/>
      <c r="TJ44" s="82"/>
      <c r="TK44" s="82"/>
      <c r="TL44" s="82"/>
      <c r="TM44" s="82"/>
      <c r="TN44" s="82"/>
      <c r="TO44" s="82"/>
      <c r="TP44" s="82"/>
      <c r="TQ44" s="82"/>
      <c r="TR44" s="82"/>
      <c r="TS44" s="82"/>
      <c r="TT44" s="82"/>
      <c r="TU44" s="82"/>
      <c r="TV44" s="82"/>
      <c r="TW44" s="82"/>
      <c r="TX44" s="82"/>
      <c r="TY44" s="82"/>
      <c r="TZ44" s="82"/>
      <c r="UA44" s="82"/>
      <c r="UB44" s="82"/>
      <c r="UC44" s="82"/>
      <c r="UD44" s="82"/>
      <c r="UE44" s="82"/>
      <c r="UF44" s="82"/>
      <c r="UG44" s="82"/>
      <c r="UH44" s="82"/>
      <c r="UI44" s="82"/>
      <c r="UJ44" s="82"/>
      <c r="UK44" s="82"/>
      <c r="UL44" s="82"/>
      <c r="UM44" s="82"/>
      <c r="UN44" s="82"/>
      <c r="UO44" s="82"/>
      <c r="UP44" s="82"/>
      <c r="UQ44" s="82"/>
      <c r="UR44" s="82"/>
      <c r="US44" s="82"/>
      <c r="UT44" s="82"/>
      <c r="UU44" s="82"/>
      <c r="UV44" s="82"/>
      <c r="UW44" s="82"/>
      <c r="UX44" s="82"/>
      <c r="UY44" s="82"/>
      <c r="UZ44" s="82"/>
      <c r="VA44" s="82"/>
      <c r="VB44" s="82"/>
      <c r="VC44" s="82"/>
      <c r="VD44" s="82"/>
      <c r="VE44" s="82"/>
      <c r="VF44" s="82"/>
      <c r="VG44" s="82"/>
      <c r="VH44" s="82"/>
      <c r="VI44" s="82"/>
      <c r="VJ44" s="82"/>
      <c r="VK44" s="82"/>
      <c r="VL44" s="82"/>
      <c r="VM44" s="82"/>
      <c r="VN44" s="82"/>
      <c r="VO44" s="82"/>
      <c r="VP44" s="82"/>
      <c r="VQ44" s="82"/>
      <c r="VR44" s="82"/>
      <c r="VS44" s="82"/>
      <c r="VT44" s="82"/>
      <c r="VU44" s="82"/>
      <c r="VV44" s="82"/>
      <c r="VW44" s="82"/>
      <c r="VX44" s="82"/>
      <c r="VY44" s="82"/>
      <c r="VZ44" s="82"/>
      <c r="WA44" s="82"/>
      <c r="WB44" s="82"/>
      <c r="WC44" s="82"/>
      <c r="WD44" s="82"/>
      <c r="WE44" s="82"/>
      <c r="WF44" s="82"/>
      <c r="WG44" s="82"/>
      <c r="WH44" s="82"/>
      <c r="WI44" s="82"/>
      <c r="WJ44" s="82"/>
      <c r="WK44" s="82"/>
      <c r="WL44" s="82"/>
      <c r="WM44" s="82"/>
      <c r="WN44" s="82"/>
      <c r="WO44" s="82"/>
      <c r="WP44" s="82"/>
      <c r="WQ44" s="82"/>
      <c r="WR44" s="82"/>
      <c r="WS44" s="82"/>
      <c r="WT44" s="82"/>
      <c r="WU44" s="82"/>
      <c r="WV44" s="82"/>
      <c r="WW44" s="82"/>
      <c r="WX44" s="82"/>
      <c r="WY44" s="82"/>
      <c r="WZ44" s="82"/>
      <c r="XA44" s="82"/>
      <c r="XB44" s="82"/>
      <c r="XC44" s="82"/>
      <c r="XD44" s="82"/>
      <c r="XE44" s="82"/>
      <c r="XF44" s="82"/>
      <c r="XG44" s="82"/>
      <c r="XH44" s="82"/>
      <c r="XI44" s="82"/>
      <c r="XJ44" s="82"/>
      <c r="XK44" s="82"/>
      <c r="XL44" s="82"/>
      <c r="XM44" s="82"/>
      <c r="XN44" s="82"/>
      <c r="XO44" s="82"/>
      <c r="XP44" s="82"/>
      <c r="XQ44" s="82"/>
      <c r="XR44" s="82"/>
      <c r="XS44" s="82"/>
      <c r="XT44" s="82"/>
      <c r="XU44" s="82"/>
      <c r="XV44" s="82"/>
      <c r="XW44" s="82"/>
      <c r="XX44" s="82"/>
      <c r="XY44" s="82"/>
      <c r="XZ44" s="82"/>
      <c r="YA44" s="82"/>
      <c r="YB44" s="82"/>
      <c r="YC44" s="82"/>
      <c r="YD44" s="82"/>
      <c r="YE44" s="82"/>
      <c r="YF44" s="82"/>
      <c r="YG44" s="82"/>
      <c r="YH44" s="82"/>
      <c r="YI44" s="82"/>
      <c r="YJ44" s="82"/>
      <c r="YK44" s="82"/>
      <c r="YL44" s="82"/>
      <c r="YM44" s="82"/>
      <c r="YN44" s="82"/>
      <c r="YO44" s="82"/>
      <c r="YP44" s="82"/>
      <c r="YQ44" s="82"/>
      <c r="YR44" s="82"/>
      <c r="YS44" s="82"/>
      <c r="YT44" s="82"/>
      <c r="YU44" s="82"/>
      <c r="YV44" s="82"/>
      <c r="YW44" s="82"/>
      <c r="YX44" s="82"/>
      <c r="YY44" s="82"/>
      <c r="YZ44" s="82"/>
      <c r="ZA44" s="82"/>
      <c r="ZB44" s="82"/>
      <c r="ZC44" s="82"/>
      <c r="ZD44" s="82"/>
      <c r="ZE44" s="82"/>
      <c r="ZF44" s="82"/>
      <c r="ZG44" s="82"/>
      <c r="ZH44" s="82"/>
      <c r="ZI44" s="82"/>
      <c r="ZJ44" s="82"/>
      <c r="ZK44" s="82"/>
      <c r="ZL44" s="82"/>
      <c r="ZM44" s="82"/>
      <c r="ZN44" s="82"/>
      <c r="ZO44" s="82"/>
      <c r="ZP44" s="82"/>
      <c r="ZQ44" s="82"/>
      <c r="ZR44" s="82"/>
      <c r="ZS44" s="82"/>
      <c r="ZT44" s="82"/>
      <c r="ZU44" s="82"/>
      <c r="ZV44" s="82"/>
      <c r="ZW44" s="82"/>
      <c r="ZX44" s="82"/>
      <c r="ZY44" s="82"/>
      <c r="ZZ44" s="82"/>
      <c r="AAA44" s="82"/>
      <c r="AAB44" s="82"/>
      <c r="AAC44" s="82"/>
      <c r="AAD44" s="82"/>
      <c r="AAE44" s="82"/>
      <c r="AAF44" s="82"/>
      <c r="AAG44" s="82"/>
      <c r="AAH44" s="82"/>
      <c r="AAI44" s="82"/>
      <c r="AAJ44" s="82"/>
      <c r="AAK44" s="82"/>
      <c r="AAL44" s="82"/>
      <c r="AAM44" s="82"/>
      <c r="AAN44" s="82"/>
      <c r="AAO44" s="82"/>
      <c r="AAP44" s="82"/>
      <c r="AAQ44" s="82"/>
      <c r="AAR44" s="82"/>
      <c r="AAS44" s="82"/>
      <c r="AAT44" s="82"/>
      <c r="AAU44" s="82"/>
      <c r="AAV44" s="82"/>
      <c r="AAW44" s="82"/>
      <c r="AAX44" s="82"/>
      <c r="AAY44" s="82"/>
      <c r="AAZ44" s="82"/>
      <c r="ABA44" s="82"/>
      <c r="ABB44" s="82"/>
      <c r="ABC44" s="82"/>
      <c r="ABD44" s="82"/>
      <c r="ABE44" s="82"/>
      <c r="ABF44" s="82"/>
      <c r="ABG44" s="82"/>
      <c r="ABH44" s="82"/>
      <c r="ABI44" s="82"/>
      <c r="ABJ44" s="82"/>
      <c r="ABK44" s="82"/>
      <c r="ABL44" s="82"/>
      <c r="ABM44" s="82"/>
      <c r="ABN44" s="82"/>
      <c r="ABO44" s="82"/>
      <c r="ABP44" s="82"/>
      <c r="ABQ44" s="82"/>
      <c r="ABR44" s="82"/>
      <c r="ABS44" s="82"/>
      <c r="ABT44" s="82"/>
      <c r="ABU44" s="82"/>
      <c r="ABV44" s="82"/>
      <c r="ABW44" s="82"/>
      <c r="ABX44" s="82"/>
      <c r="ABY44" s="82"/>
      <c r="ABZ44" s="82"/>
      <c r="ACA44" s="82"/>
      <c r="ACB44" s="82"/>
      <c r="ACC44" s="82"/>
      <c r="ACD44" s="82"/>
      <c r="ACE44" s="82"/>
      <c r="ACF44" s="82"/>
      <c r="ACG44" s="82"/>
      <c r="ACH44" s="82"/>
      <c r="ACI44" s="82"/>
      <c r="ACJ44" s="82"/>
      <c r="ACK44" s="82"/>
      <c r="ACL44" s="82"/>
      <c r="ACM44" s="82"/>
      <c r="ACN44" s="82"/>
      <c r="ACO44" s="82"/>
      <c r="ACP44" s="82"/>
      <c r="ACQ44" s="82"/>
      <c r="ACR44" s="82"/>
      <c r="ACS44" s="82"/>
      <c r="ACT44" s="82"/>
      <c r="ACU44" s="82"/>
      <c r="ACV44" s="82"/>
      <c r="ACW44" s="82"/>
      <c r="ACX44" s="82"/>
      <c r="ACY44" s="82"/>
      <c r="ACZ44" s="82"/>
      <c r="ADA44" s="82"/>
      <c r="ADB44" s="82"/>
      <c r="ADC44" s="82"/>
      <c r="ADD44" s="82"/>
      <c r="ADE44" s="82"/>
      <c r="ADF44" s="82"/>
      <c r="ADG44" s="82"/>
      <c r="ADH44" s="82"/>
      <c r="ADI44" s="82"/>
      <c r="ADJ44" s="82"/>
      <c r="ADK44" s="82"/>
      <c r="ADL44" s="82"/>
      <c r="ADM44" s="82"/>
      <c r="ADN44" s="82"/>
      <c r="ADO44" s="82"/>
      <c r="ADP44" s="82"/>
      <c r="ADQ44" s="82"/>
      <c r="ADR44" s="82"/>
      <c r="ADS44" s="82"/>
      <c r="ADT44" s="82"/>
      <c r="ADU44" s="82"/>
      <c r="ADV44" s="82"/>
      <c r="ADW44" s="82"/>
      <c r="ADX44" s="82"/>
      <c r="ADY44" s="82"/>
      <c r="ADZ44" s="82"/>
      <c r="AEA44" s="82"/>
      <c r="AEB44" s="82"/>
      <c r="AEC44" s="82"/>
      <c r="AED44" s="82"/>
      <c r="AEE44" s="82"/>
      <c r="AEF44" s="82"/>
      <c r="AEG44" s="82"/>
      <c r="AEH44" s="82"/>
      <c r="AEI44" s="82"/>
      <c r="AEJ44" s="82"/>
      <c r="AEK44" s="82"/>
      <c r="AEL44" s="82"/>
      <c r="AEM44" s="82"/>
      <c r="AEN44" s="82"/>
      <c r="AEO44" s="82"/>
      <c r="AEP44" s="82"/>
      <c r="AEQ44" s="82"/>
      <c r="AER44" s="82"/>
      <c r="AES44" s="82"/>
      <c r="AET44" s="82"/>
      <c r="AEU44" s="82"/>
      <c r="AEV44" s="82"/>
      <c r="AEW44" s="82"/>
      <c r="AEX44" s="82"/>
      <c r="AEY44" s="82"/>
      <c r="AEZ44" s="82"/>
      <c r="AFA44" s="82"/>
      <c r="AFB44" s="82"/>
      <c r="AFC44" s="82"/>
      <c r="AFD44" s="82"/>
      <c r="AFE44" s="82"/>
      <c r="AFF44" s="82"/>
      <c r="AFG44" s="82"/>
      <c r="AFH44" s="82"/>
      <c r="AFI44" s="82"/>
      <c r="AFJ44" s="82"/>
      <c r="AFK44" s="82"/>
      <c r="AFL44" s="82"/>
      <c r="AFM44" s="82"/>
      <c r="AFN44" s="82"/>
      <c r="AFO44" s="82"/>
      <c r="AFP44" s="82"/>
      <c r="AFQ44" s="82"/>
      <c r="AFR44" s="82"/>
      <c r="AFS44" s="82"/>
      <c r="AFT44" s="82"/>
      <c r="AFU44" s="82"/>
      <c r="AFV44" s="82"/>
      <c r="AFW44" s="82"/>
      <c r="AFX44" s="82"/>
      <c r="AFY44" s="82"/>
      <c r="AFZ44" s="82"/>
      <c r="AGA44" s="82"/>
      <c r="AGB44" s="82"/>
      <c r="AGC44" s="82"/>
      <c r="AGD44" s="82"/>
      <c r="AGE44" s="82"/>
      <c r="AGF44" s="82"/>
      <c r="AGG44" s="82"/>
      <c r="AGH44" s="82"/>
      <c r="AGI44" s="82"/>
      <c r="AGJ44" s="82"/>
      <c r="AGK44" s="82"/>
      <c r="AGL44" s="82"/>
      <c r="AGM44" s="82"/>
      <c r="AGN44" s="82"/>
      <c r="AGO44" s="82"/>
      <c r="AGP44" s="82"/>
      <c r="AGQ44" s="82"/>
      <c r="AGR44" s="82"/>
      <c r="AGS44" s="82"/>
      <c r="AGT44" s="82"/>
      <c r="AGU44" s="82"/>
      <c r="AGV44" s="82"/>
      <c r="AGW44" s="82"/>
      <c r="AGX44" s="82"/>
      <c r="AGY44" s="82"/>
      <c r="AGZ44" s="82"/>
      <c r="AHA44" s="82"/>
      <c r="AHB44" s="82"/>
      <c r="AHC44" s="82"/>
      <c r="AHD44" s="82"/>
      <c r="AHE44" s="82"/>
      <c r="AHF44" s="82"/>
      <c r="AHG44" s="82"/>
      <c r="AHH44" s="82"/>
      <c r="AHI44" s="82"/>
      <c r="AHJ44" s="82"/>
      <c r="AHK44" s="82"/>
      <c r="AHL44" s="82"/>
      <c r="AHM44" s="82"/>
      <c r="AHN44" s="82"/>
      <c r="AHO44" s="82"/>
      <c r="AHP44" s="82"/>
      <c r="AHQ44" s="82"/>
      <c r="AHR44" s="82"/>
      <c r="AHS44" s="82"/>
      <c r="AHT44" s="82"/>
      <c r="AHU44" s="82"/>
      <c r="AHV44" s="82"/>
      <c r="AHW44" s="82"/>
      <c r="AHX44" s="82"/>
      <c r="AHY44" s="82"/>
      <c r="AHZ44" s="82"/>
      <c r="AIA44" s="82"/>
      <c r="AIB44" s="82"/>
      <c r="AIC44" s="82"/>
      <c r="AID44" s="82"/>
      <c r="AIE44" s="82"/>
      <c r="AIF44" s="82"/>
      <c r="AIG44" s="82"/>
      <c r="AIH44" s="82"/>
      <c r="AII44" s="82"/>
      <c r="AIJ44" s="82"/>
      <c r="AIK44" s="82"/>
      <c r="AIL44" s="82"/>
      <c r="AIM44" s="82"/>
      <c r="AIN44" s="82"/>
      <c r="AIO44" s="82"/>
      <c r="AIP44" s="82"/>
      <c r="AIQ44" s="82"/>
      <c r="AIR44" s="82"/>
      <c r="AIS44" s="82"/>
      <c r="AIT44" s="82"/>
      <c r="AIU44" s="82"/>
      <c r="AIV44" s="82"/>
      <c r="AIW44" s="82"/>
      <c r="AIX44" s="82"/>
      <c r="AIY44" s="82"/>
      <c r="AIZ44" s="82"/>
      <c r="AJA44" s="82"/>
      <c r="AJB44" s="82"/>
      <c r="AJC44" s="82"/>
      <c r="AJD44" s="82"/>
      <c r="AJE44" s="82"/>
      <c r="AJF44" s="82"/>
      <c r="AJG44" s="82"/>
      <c r="AJH44" s="82"/>
      <c r="AJI44" s="82"/>
      <c r="AJJ44" s="82"/>
      <c r="AJK44" s="82"/>
      <c r="AJL44" s="82"/>
      <c r="AJM44" s="82"/>
      <c r="AJN44" s="82"/>
      <c r="AJO44" s="82"/>
      <c r="AJP44" s="82"/>
      <c r="AJQ44" s="82"/>
      <c r="AJR44" s="82"/>
      <c r="AJS44" s="82"/>
      <c r="AJT44" s="82"/>
      <c r="AJU44" s="82"/>
      <c r="AJV44" s="82"/>
      <c r="AJW44" s="82"/>
      <c r="AJX44" s="82"/>
      <c r="AJY44" s="82"/>
      <c r="AJZ44" s="82"/>
      <c r="AKA44" s="82"/>
      <c r="AKB44" s="82"/>
      <c r="AKC44" s="82"/>
      <c r="AKD44" s="82"/>
      <c r="AKE44" s="82"/>
      <c r="AKF44" s="82"/>
      <c r="AKG44" s="82"/>
      <c r="AKH44" s="82"/>
      <c r="AKI44" s="82"/>
      <c r="AKJ44" s="82"/>
      <c r="AKK44" s="82"/>
      <c r="AKL44" s="82"/>
      <c r="AKM44" s="82"/>
      <c r="AKN44" s="82"/>
      <c r="AKO44" s="82"/>
      <c r="AKP44" s="82"/>
      <c r="AKQ44" s="82"/>
      <c r="AKR44" s="82"/>
      <c r="AKS44" s="82"/>
      <c r="AKT44" s="82"/>
      <c r="AKU44" s="82"/>
      <c r="AKV44" s="82"/>
      <c r="AKW44" s="82"/>
      <c r="AKX44" s="82"/>
      <c r="AKY44" s="82"/>
      <c r="AKZ44" s="82"/>
      <c r="ALA44" s="82"/>
      <c r="ALB44" s="82"/>
      <c r="ALC44" s="82"/>
      <c r="ALD44" s="82"/>
      <c r="ALE44" s="82"/>
      <c r="ALF44" s="82"/>
      <c r="ALG44" s="82"/>
      <c r="ALH44" s="82"/>
      <c r="ALI44" s="82"/>
      <c r="ALJ44" s="82"/>
      <c r="ALK44" s="82"/>
      <c r="ALL44" s="82"/>
      <c r="ALM44" s="82"/>
      <c r="ALN44" s="82"/>
      <c r="ALO44" s="82"/>
      <c r="ALP44" s="82"/>
      <c r="ALQ44" s="82"/>
      <c r="ALR44" s="82"/>
      <c r="ALS44" s="82"/>
      <c r="ALT44" s="82"/>
      <c r="ALU44" s="82"/>
      <c r="ALV44" s="82"/>
      <c r="ALW44" s="82"/>
      <c r="ALX44" s="82"/>
      <c r="ALY44" s="82"/>
      <c r="ALZ44" s="82"/>
      <c r="AMA44" s="82"/>
      <c r="AMB44" s="82"/>
      <c r="AMC44" s="82"/>
      <c r="AMD44" s="82"/>
      <c r="AME44" s="82"/>
      <c r="AMF44" s="82"/>
      <c r="AMG44" s="82"/>
      <c r="AMH44" s="82"/>
      <c r="AMI44" s="82"/>
      <c r="AMJ44" s="82"/>
    </row>
    <row r="45" spans="1:1024" s="81" customFormat="1" ht="25.5" outlineLevel="1" x14ac:dyDescent="0.2">
      <c r="A45" s="96" t="s">
        <v>62</v>
      </c>
      <c r="B45" s="96" t="s">
        <v>964</v>
      </c>
      <c r="C45" s="96" t="s">
        <v>15</v>
      </c>
      <c r="D45" s="104" t="s">
        <v>518</v>
      </c>
      <c r="E45" s="96" t="s">
        <v>190</v>
      </c>
      <c r="F45" s="92">
        <v>35</v>
      </c>
      <c r="G45" s="92"/>
      <c r="H45" s="93"/>
      <c r="I45" s="94">
        <f t="shared" ref="I45:I50" si="1">ROUND(H45*F45,2)</f>
        <v>0</v>
      </c>
    </row>
    <row r="46" spans="1:1024" s="81" customFormat="1" ht="15" customHeight="1" outlineLevel="1" x14ac:dyDescent="0.2">
      <c r="A46" s="96" t="s">
        <v>63</v>
      </c>
      <c r="B46" s="96" t="s">
        <v>990</v>
      </c>
      <c r="C46" s="96" t="s">
        <v>15</v>
      </c>
      <c r="D46" s="104" t="s">
        <v>519</v>
      </c>
      <c r="E46" s="96" t="s">
        <v>331</v>
      </c>
      <c r="F46" s="92">
        <v>5</v>
      </c>
      <c r="G46" s="92"/>
      <c r="H46" s="93"/>
      <c r="I46" s="94">
        <f t="shared" si="1"/>
        <v>0</v>
      </c>
    </row>
    <row r="47" spans="1:1024" s="81" customFormat="1" ht="30" customHeight="1" outlineLevel="1" x14ac:dyDescent="0.2">
      <c r="A47" s="96" t="s">
        <v>64</v>
      </c>
      <c r="B47" s="90">
        <v>95240</v>
      </c>
      <c r="C47" s="96" t="s">
        <v>21</v>
      </c>
      <c r="D47" s="104" t="s">
        <v>520</v>
      </c>
      <c r="E47" s="90" t="s">
        <v>696</v>
      </c>
      <c r="F47" s="92">
        <v>4.8499999999999996</v>
      </c>
      <c r="G47" s="92"/>
      <c r="H47" s="93"/>
      <c r="I47" s="94">
        <f t="shared" si="1"/>
        <v>0</v>
      </c>
    </row>
    <row r="48" spans="1:1024" s="81" customFormat="1" ht="32.25" customHeight="1" outlineLevel="1" x14ac:dyDescent="0.2">
      <c r="A48" s="96" t="s">
        <v>65</v>
      </c>
      <c r="B48" s="90" t="s">
        <v>431</v>
      </c>
      <c r="C48" s="96" t="s">
        <v>15</v>
      </c>
      <c r="D48" s="104" t="s">
        <v>521</v>
      </c>
      <c r="E48" s="90" t="s">
        <v>696</v>
      </c>
      <c r="F48" s="92">
        <v>4.4000000000000004</v>
      </c>
      <c r="G48" s="92"/>
      <c r="H48" s="93"/>
      <c r="I48" s="94">
        <f t="shared" si="1"/>
        <v>0</v>
      </c>
    </row>
    <row r="49" spans="1:1024" s="81" customFormat="1" ht="38.25" outlineLevel="1" x14ac:dyDescent="0.2">
      <c r="A49" s="96" t="s">
        <v>66</v>
      </c>
      <c r="B49" s="96" t="s">
        <v>57</v>
      </c>
      <c r="C49" s="96" t="s">
        <v>15</v>
      </c>
      <c r="D49" s="104" t="s">
        <v>516</v>
      </c>
      <c r="E49" s="90" t="s">
        <v>706</v>
      </c>
      <c r="F49" s="92">
        <v>258.22000000000003</v>
      </c>
      <c r="G49" s="92"/>
      <c r="H49" s="93"/>
      <c r="I49" s="94">
        <f t="shared" si="1"/>
        <v>0</v>
      </c>
    </row>
    <row r="50" spans="1:1024" s="81" customFormat="1" ht="27" customHeight="1" outlineLevel="1" x14ac:dyDescent="0.2">
      <c r="A50" s="96" t="s">
        <v>67</v>
      </c>
      <c r="B50" s="96" t="s">
        <v>989</v>
      </c>
      <c r="C50" s="96" t="s">
        <v>15</v>
      </c>
      <c r="D50" s="104" t="s">
        <v>522</v>
      </c>
      <c r="E50" s="90" t="s">
        <v>705</v>
      </c>
      <c r="F50" s="92">
        <v>18.100000000000001</v>
      </c>
      <c r="G50" s="92"/>
      <c r="H50" s="93"/>
      <c r="I50" s="94">
        <f t="shared" si="1"/>
        <v>0</v>
      </c>
    </row>
    <row r="51" spans="1:1024" s="84" customFormat="1" ht="28.5" customHeight="1" outlineLevel="1" x14ac:dyDescent="0.2">
      <c r="A51" s="109" t="s">
        <v>68</v>
      </c>
      <c r="B51" s="96"/>
      <c r="C51" s="96"/>
      <c r="D51" s="108" t="s">
        <v>69</v>
      </c>
      <c r="E51" s="96"/>
      <c r="F51" s="92"/>
      <c r="G51" s="92"/>
      <c r="H51" s="94"/>
      <c r="I51" s="94"/>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82"/>
      <c r="JY51" s="82"/>
      <c r="JZ51" s="82"/>
      <c r="KA51" s="82"/>
      <c r="KB51" s="82"/>
      <c r="KC51" s="82"/>
      <c r="KD51" s="82"/>
      <c r="KE51" s="82"/>
      <c r="KF51" s="82"/>
      <c r="KG51" s="82"/>
      <c r="KH51" s="82"/>
      <c r="KI51" s="82"/>
      <c r="KJ51" s="82"/>
      <c r="KK51" s="82"/>
      <c r="KL51" s="82"/>
      <c r="KM51" s="82"/>
      <c r="KN51" s="82"/>
      <c r="KO51" s="82"/>
      <c r="KP51" s="82"/>
      <c r="KQ51" s="82"/>
      <c r="KR51" s="82"/>
      <c r="KS51" s="82"/>
      <c r="KT51" s="82"/>
      <c r="KU51" s="82"/>
      <c r="KV51" s="82"/>
      <c r="KW51" s="82"/>
      <c r="KX51" s="82"/>
      <c r="KY51" s="82"/>
      <c r="KZ51" s="82"/>
      <c r="LA51" s="82"/>
      <c r="LB51" s="82"/>
      <c r="LC51" s="82"/>
      <c r="LD51" s="82"/>
      <c r="LE51" s="82"/>
      <c r="LF51" s="82"/>
      <c r="LG51" s="82"/>
      <c r="LH51" s="82"/>
      <c r="LI51" s="82"/>
      <c r="LJ51" s="82"/>
      <c r="LK51" s="82"/>
      <c r="LL51" s="82"/>
      <c r="LM51" s="82"/>
      <c r="LN51" s="82"/>
      <c r="LO51" s="82"/>
      <c r="LP51" s="82"/>
      <c r="LQ51" s="82"/>
      <c r="LR51" s="82"/>
      <c r="LS51" s="82"/>
      <c r="LT51" s="82"/>
      <c r="LU51" s="82"/>
      <c r="LV51" s="82"/>
      <c r="LW51" s="82"/>
      <c r="LX51" s="82"/>
      <c r="LY51" s="82"/>
      <c r="LZ51" s="82"/>
      <c r="MA51" s="82"/>
      <c r="MB51" s="82"/>
      <c r="MC51" s="82"/>
      <c r="MD51" s="82"/>
      <c r="ME51" s="82"/>
      <c r="MF51" s="82"/>
      <c r="MG51" s="82"/>
      <c r="MH51" s="82"/>
      <c r="MI51" s="82"/>
      <c r="MJ51" s="82"/>
      <c r="MK51" s="82"/>
      <c r="ML51" s="82"/>
      <c r="MM51" s="82"/>
      <c r="MN51" s="82"/>
      <c r="MO51" s="82"/>
      <c r="MP51" s="82"/>
      <c r="MQ51" s="82"/>
      <c r="MR51" s="82"/>
      <c r="MS51" s="82"/>
      <c r="MT51" s="82"/>
      <c r="MU51" s="82"/>
      <c r="MV51" s="82"/>
      <c r="MW51" s="82"/>
      <c r="MX51" s="82"/>
      <c r="MY51" s="82"/>
      <c r="MZ51" s="82"/>
      <c r="NA51" s="82"/>
      <c r="NB51" s="82"/>
      <c r="NC51" s="82"/>
      <c r="ND51" s="82"/>
      <c r="NE51" s="82"/>
      <c r="NF51" s="82"/>
      <c r="NG51" s="82"/>
      <c r="NH51" s="82"/>
      <c r="NI51" s="82"/>
      <c r="NJ51" s="82"/>
      <c r="NK51" s="82"/>
      <c r="NL51" s="82"/>
      <c r="NM51" s="82"/>
      <c r="NN51" s="82"/>
      <c r="NO51" s="82"/>
      <c r="NP51" s="82"/>
      <c r="NQ51" s="82"/>
      <c r="NR51" s="82"/>
      <c r="NS51" s="82"/>
      <c r="NT51" s="82"/>
      <c r="NU51" s="82"/>
      <c r="NV51" s="82"/>
      <c r="NW51" s="82"/>
      <c r="NX51" s="82"/>
      <c r="NY51" s="82"/>
      <c r="NZ51" s="82"/>
      <c r="OA51" s="82"/>
      <c r="OB51" s="82"/>
      <c r="OC51" s="82"/>
      <c r="OD51" s="82"/>
      <c r="OE51" s="82"/>
      <c r="OF51" s="82"/>
      <c r="OG51" s="82"/>
      <c r="OH51" s="82"/>
      <c r="OI51" s="82"/>
      <c r="OJ51" s="82"/>
      <c r="OK51" s="82"/>
      <c r="OL51" s="82"/>
      <c r="OM51" s="82"/>
      <c r="ON51" s="82"/>
      <c r="OO51" s="82"/>
      <c r="OP51" s="82"/>
      <c r="OQ51" s="82"/>
      <c r="OR51" s="82"/>
      <c r="OS51" s="82"/>
      <c r="OT51" s="82"/>
      <c r="OU51" s="82"/>
      <c r="OV51" s="82"/>
      <c r="OW51" s="82"/>
      <c r="OX51" s="82"/>
      <c r="OY51" s="82"/>
      <c r="OZ51" s="82"/>
      <c r="PA51" s="82"/>
      <c r="PB51" s="82"/>
      <c r="PC51" s="82"/>
      <c r="PD51" s="82"/>
      <c r="PE51" s="82"/>
      <c r="PF51" s="82"/>
      <c r="PG51" s="82"/>
      <c r="PH51" s="82"/>
      <c r="PI51" s="82"/>
      <c r="PJ51" s="82"/>
      <c r="PK51" s="82"/>
      <c r="PL51" s="82"/>
      <c r="PM51" s="82"/>
      <c r="PN51" s="82"/>
      <c r="PO51" s="82"/>
      <c r="PP51" s="82"/>
      <c r="PQ51" s="82"/>
      <c r="PR51" s="82"/>
      <c r="PS51" s="82"/>
      <c r="PT51" s="82"/>
      <c r="PU51" s="82"/>
      <c r="PV51" s="82"/>
      <c r="PW51" s="82"/>
      <c r="PX51" s="82"/>
      <c r="PY51" s="82"/>
      <c r="PZ51" s="82"/>
      <c r="QA51" s="82"/>
      <c r="QB51" s="82"/>
      <c r="QC51" s="82"/>
      <c r="QD51" s="82"/>
      <c r="QE51" s="82"/>
      <c r="QF51" s="82"/>
      <c r="QG51" s="82"/>
      <c r="QH51" s="82"/>
      <c r="QI51" s="82"/>
      <c r="QJ51" s="82"/>
      <c r="QK51" s="82"/>
      <c r="QL51" s="82"/>
      <c r="QM51" s="82"/>
      <c r="QN51" s="82"/>
      <c r="QO51" s="82"/>
      <c r="QP51" s="82"/>
      <c r="QQ51" s="82"/>
      <c r="QR51" s="82"/>
      <c r="QS51" s="82"/>
      <c r="QT51" s="82"/>
      <c r="QU51" s="82"/>
      <c r="QV51" s="82"/>
      <c r="QW51" s="82"/>
      <c r="QX51" s="82"/>
      <c r="QY51" s="82"/>
      <c r="QZ51" s="82"/>
      <c r="RA51" s="82"/>
      <c r="RB51" s="82"/>
      <c r="RC51" s="82"/>
      <c r="RD51" s="82"/>
      <c r="RE51" s="82"/>
      <c r="RF51" s="82"/>
      <c r="RG51" s="82"/>
      <c r="RH51" s="82"/>
      <c r="RI51" s="82"/>
      <c r="RJ51" s="82"/>
      <c r="RK51" s="82"/>
      <c r="RL51" s="82"/>
      <c r="RM51" s="82"/>
      <c r="RN51" s="82"/>
      <c r="RO51" s="82"/>
      <c r="RP51" s="82"/>
      <c r="RQ51" s="82"/>
      <c r="RR51" s="82"/>
      <c r="RS51" s="82"/>
      <c r="RT51" s="82"/>
      <c r="RU51" s="82"/>
      <c r="RV51" s="82"/>
      <c r="RW51" s="82"/>
      <c r="RX51" s="82"/>
      <c r="RY51" s="82"/>
      <c r="RZ51" s="82"/>
      <c r="SA51" s="82"/>
      <c r="SB51" s="82"/>
      <c r="SC51" s="82"/>
      <c r="SD51" s="82"/>
      <c r="SE51" s="82"/>
      <c r="SF51" s="82"/>
      <c r="SG51" s="82"/>
      <c r="SH51" s="82"/>
      <c r="SI51" s="82"/>
      <c r="SJ51" s="82"/>
      <c r="SK51" s="82"/>
      <c r="SL51" s="82"/>
      <c r="SM51" s="82"/>
      <c r="SN51" s="82"/>
      <c r="SO51" s="82"/>
      <c r="SP51" s="82"/>
      <c r="SQ51" s="82"/>
      <c r="SR51" s="82"/>
      <c r="SS51" s="82"/>
      <c r="ST51" s="82"/>
      <c r="SU51" s="82"/>
      <c r="SV51" s="82"/>
      <c r="SW51" s="82"/>
      <c r="SX51" s="82"/>
      <c r="SY51" s="82"/>
      <c r="SZ51" s="82"/>
      <c r="TA51" s="82"/>
      <c r="TB51" s="82"/>
      <c r="TC51" s="82"/>
      <c r="TD51" s="82"/>
      <c r="TE51" s="82"/>
      <c r="TF51" s="82"/>
      <c r="TG51" s="82"/>
      <c r="TH51" s="82"/>
      <c r="TI51" s="82"/>
      <c r="TJ51" s="82"/>
      <c r="TK51" s="82"/>
      <c r="TL51" s="82"/>
      <c r="TM51" s="82"/>
      <c r="TN51" s="82"/>
      <c r="TO51" s="82"/>
      <c r="TP51" s="82"/>
      <c r="TQ51" s="82"/>
      <c r="TR51" s="82"/>
      <c r="TS51" s="82"/>
      <c r="TT51" s="82"/>
      <c r="TU51" s="82"/>
      <c r="TV51" s="82"/>
      <c r="TW51" s="82"/>
      <c r="TX51" s="82"/>
      <c r="TY51" s="82"/>
      <c r="TZ51" s="82"/>
      <c r="UA51" s="82"/>
      <c r="UB51" s="82"/>
      <c r="UC51" s="82"/>
      <c r="UD51" s="82"/>
      <c r="UE51" s="82"/>
      <c r="UF51" s="82"/>
      <c r="UG51" s="82"/>
      <c r="UH51" s="82"/>
      <c r="UI51" s="82"/>
      <c r="UJ51" s="82"/>
      <c r="UK51" s="82"/>
      <c r="UL51" s="82"/>
      <c r="UM51" s="82"/>
      <c r="UN51" s="82"/>
      <c r="UO51" s="82"/>
      <c r="UP51" s="82"/>
      <c r="UQ51" s="82"/>
      <c r="UR51" s="82"/>
      <c r="US51" s="82"/>
      <c r="UT51" s="82"/>
      <c r="UU51" s="82"/>
      <c r="UV51" s="82"/>
      <c r="UW51" s="82"/>
      <c r="UX51" s="82"/>
      <c r="UY51" s="82"/>
      <c r="UZ51" s="82"/>
      <c r="VA51" s="82"/>
      <c r="VB51" s="82"/>
      <c r="VC51" s="82"/>
      <c r="VD51" s="82"/>
      <c r="VE51" s="82"/>
      <c r="VF51" s="82"/>
      <c r="VG51" s="82"/>
      <c r="VH51" s="82"/>
      <c r="VI51" s="82"/>
      <c r="VJ51" s="82"/>
      <c r="VK51" s="82"/>
      <c r="VL51" s="82"/>
      <c r="VM51" s="82"/>
      <c r="VN51" s="82"/>
      <c r="VO51" s="82"/>
      <c r="VP51" s="82"/>
      <c r="VQ51" s="82"/>
      <c r="VR51" s="82"/>
      <c r="VS51" s="82"/>
      <c r="VT51" s="82"/>
      <c r="VU51" s="82"/>
      <c r="VV51" s="82"/>
      <c r="VW51" s="82"/>
      <c r="VX51" s="82"/>
      <c r="VY51" s="82"/>
      <c r="VZ51" s="82"/>
      <c r="WA51" s="82"/>
      <c r="WB51" s="82"/>
      <c r="WC51" s="82"/>
      <c r="WD51" s="82"/>
      <c r="WE51" s="82"/>
      <c r="WF51" s="82"/>
      <c r="WG51" s="82"/>
      <c r="WH51" s="82"/>
      <c r="WI51" s="82"/>
      <c r="WJ51" s="82"/>
      <c r="WK51" s="82"/>
      <c r="WL51" s="82"/>
      <c r="WM51" s="82"/>
      <c r="WN51" s="82"/>
      <c r="WO51" s="82"/>
      <c r="WP51" s="82"/>
      <c r="WQ51" s="82"/>
      <c r="WR51" s="82"/>
      <c r="WS51" s="82"/>
      <c r="WT51" s="82"/>
      <c r="WU51" s="82"/>
      <c r="WV51" s="82"/>
      <c r="WW51" s="82"/>
      <c r="WX51" s="82"/>
      <c r="WY51" s="82"/>
      <c r="WZ51" s="82"/>
      <c r="XA51" s="82"/>
      <c r="XB51" s="82"/>
      <c r="XC51" s="82"/>
      <c r="XD51" s="82"/>
      <c r="XE51" s="82"/>
      <c r="XF51" s="82"/>
      <c r="XG51" s="82"/>
      <c r="XH51" s="82"/>
      <c r="XI51" s="82"/>
      <c r="XJ51" s="82"/>
      <c r="XK51" s="82"/>
      <c r="XL51" s="82"/>
      <c r="XM51" s="82"/>
      <c r="XN51" s="82"/>
      <c r="XO51" s="82"/>
      <c r="XP51" s="82"/>
      <c r="XQ51" s="82"/>
      <c r="XR51" s="82"/>
      <c r="XS51" s="82"/>
      <c r="XT51" s="82"/>
      <c r="XU51" s="82"/>
      <c r="XV51" s="82"/>
      <c r="XW51" s="82"/>
      <c r="XX51" s="82"/>
      <c r="XY51" s="82"/>
      <c r="XZ51" s="82"/>
      <c r="YA51" s="82"/>
      <c r="YB51" s="82"/>
      <c r="YC51" s="82"/>
      <c r="YD51" s="82"/>
      <c r="YE51" s="82"/>
      <c r="YF51" s="82"/>
      <c r="YG51" s="82"/>
      <c r="YH51" s="82"/>
      <c r="YI51" s="82"/>
      <c r="YJ51" s="82"/>
      <c r="YK51" s="82"/>
      <c r="YL51" s="82"/>
      <c r="YM51" s="82"/>
      <c r="YN51" s="82"/>
      <c r="YO51" s="82"/>
      <c r="YP51" s="82"/>
      <c r="YQ51" s="82"/>
      <c r="YR51" s="82"/>
      <c r="YS51" s="82"/>
      <c r="YT51" s="82"/>
      <c r="YU51" s="82"/>
      <c r="YV51" s="82"/>
      <c r="YW51" s="82"/>
      <c r="YX51" s="82"/>
      <c r="YY51" s="82"/>
      <c r="YZ51" s="82"/>
      <c r="ZA51" s="82"/>
      <c r="ZB51" s="82"/>
      <c r="ZC51" s="82"/>
      <c r="ZD51" s="82"/>
      <c r="ZE51" s="82"/>
      <c r="ZF51" s="82"/>
      <c r="ZG51" s="82"/>
      <c r="ZH51" s="82"/>
      <c r="ZI51" s="82"/>
      <c r="ZJ51" s="82"/>
      <c r="ZK51" s="82"/>
      <c r="ZL51" s="82"/>
      <c r="ZM51" s="82"/>
      <c r="ZN51" s="82"/>
      <c r="ZO51" s="82"/>
      <c r="ZP51" s="82"/>
      <c r="ZQ51" s="82"/>
      <c r="ZR51" s="82"/>
      <c r="ZS51" s="82"/>
      <c r="ZT51" s="82"/>
      <c r="ZU51" s="82"/>
      <c r="ZV51" s="82"/>
      <c r="ZW51" s="82"/>
      <c r="ZX51" s="82"/>
      <c r="ZY51" s="82"/>
      <c r="ZZ51" s="82"/>
      <c r="AAA51" s="82"/>
      <c r="AAB51" s="82"/>
      <c r="AAC51" s="82"/>
      <c r="AAD51" s="82"/>
      <c r="AAE51" s="82"/>
      <c r="AAF51" s="82"/>
      <c r="AAG51" s="82"/>
      <c r="AAH51" s="82"/>
      <c r="AAI51" s="82"/>
      <c r="AAJ51" s="82"/>
      <c r="AAK51" s="82"/>
      <c r="AAL51" s="82"/>
      <c r="AAM51" s="82"/>
      <c r="AAN51" s="82"/>
      <c r="AAO51" s="82"/>
      <c r="AAP51" s="82"/>
      <c r="AAQ51" s="82"/>
      <c r="AAR51" s="82"/>
      <c r="AAS51" s="82"/>
      <c r="AAT51" s="82"/>
      <c r="AAU51" s="82"/>
      <c r="AAV51" s="82"/>
      <c r="AAW51" s="82"/>
      <c r="AAX51" s="82"/>
      <c r="AAY51" s="82"/>
      <c r="AAZ51" s="82"/>
      <c r="ABA51" s="82"/>
      <c r="ABB51" s="82"/>
      <c r="ABC51" s="82"/>
      <c r="ABD51" s="82"/>
      <c r="ABE51" s="82"/>
      <c r="ABF51" s="82"/>
      <c r="ABG51" s="82"/>
      <c r="ABH51" s="82"/>
      <c r="ABI51" s="82"/>
      <c r="ABJ51" s="82"/>
      <c r="ABK51" s="82"/>
      <c r="ABL51" s="82"/>
      <c r="ABM51" s="82"/>
      <c r="ABN51" s="82"/>
      <c r="ABO51" s="82"/>
      <c r="ABP51" s="82"/>
      <c r="ABQ51" s="82"/>
      <c r="ABR51" s="82"/>
      <c r="ABS51" s="82"/>
      <c r="ABT51" s="82"/>
      <c r="ABU51" s="82"/>
      <c r="ABV51" s="82"/>
      <c r="ABW51" s="82"/>
      <c r="ABX51" s="82"/>
      <c r="ABY51" s="82"/>
      <c r="ABZ51" s="82"/>
      <c r="ACA51" s="82"/>
      <c r="ACB51" s="82"/>
      <c r="ACC51" s="82"/>
      <c r="ACD51" s="82"/>
      <c r="ACE51" s="82"/>
      <c r="ACF51" s="82"/>
      <c r="ACG51" s="82"/>
      <c r="ACH51" s="82"/>
      <c r="ACI51" s="82"/>
      <c r="ACJ51" s="82"/>
      <c r="ACK51" s="82"/>
      <c r="ACL51" s="82"/>
      <c r="ACM51" s="82"/>
      <c r="ACN51" s="82"/>
      <c r="ACO51" s="82"/>
      <c r="ACP51" s="82"/>
      <c r="ACQ51" s="82"/>
      <c r="ACR51" s="82"/>
      <c r="ACS51" s="82"/>
      <c r="ACT51" s="82"/>
      <c r="ACU51" s="82"/>
      <c r="ACV51" s="82"/>
      <c r="ACW51" s="82"/>
      <c r="ACX51" s="82"/>
      <c r="ACY51" s="82"/>
      <c r="ACZ51" s="82"/>
      <c r="ADA51" s="82"/>
      <c r="ADB51" s="82"/>
      <c r="ADC51" s="82"/>
      <c r="ADD51" s="82"/>
      <c r="ADE51" s="82"/>
      <c r="ADF51" s="82"/>
      <c r="ADG51" s="82"/>
      <c r="ADH51" s="82"/>
      <c r="ADI51" s="82"/>
      <c r="ADJ51" s="82"/>
      <c r="ADK51" s="82"/>
      <c r="ADL51" s="82"/>
      <c r="ADM51" s="82"/>
      <c r="ADN51" s="82"/>
      <c r="ADO51" s="82"/>
      <c r="ADP51" s="82"/>
      <c r="ADQ51" s="82"/>
      <c r="ADR51" s="82"/>
      <c r="ADS51" s="82"/>
      <c r="ADT51" s="82"/>
      <c r="ADU51" s="82"/>
      <c r="ADV51" s="82"/>
      <c r="ADW51" s="82"/>
      <c r="ADX51" s="82"/>
      <c r="ADY51" s="82"/>
      <c r="ADZ51" s="82"/>
      <c r="AEA51" s="82"/>
      <c r="AEB51" s="82"/>
      <c r="AEC51" s="82"/>
      <c r="AED51" s="82"/>
      <c r="AEE51" s="82"/>
      <c r="AEF51" s="82"/>
      <c r="AEG51" s="82"/>
      <c r="AEH51" s="82"/>
      <c r="AEI51" s="82"/>
      <c r="AEJ51" s="82"/>
      <c r="AEK51" s="82"/>
      <c r="AEL51" s="82"/>
      <c r="AEM51" s="82"/>
      <c r="AEN51" s="82"/>
      <c r="AEO51" s="82"/>
      <c r="AEP51" s="82"/>
      <c r="AEQ51" s="82"/>
      <c r="AER51" s="82"/>
      <c r="AES51" s="82"/>
      <c r="AET51" s="82"/>
      <c r="AEU51" s="82"/>
      <c r="AEV51" s="82"/>
      <c r="AEW51" s="82"/>
      <c r="AEX51" s="82"/>
      <c r="AEY51" s="82"/>
      <c r="AEZ51" s="82"/>
      <c r="AFA51" s="82"/>
      <c r="AFB51" s="82"/>
      <c r="AFC51" s="82"/>
      <c r="AFD51" s="82"/>
      <c r="AFE51" s="82"/>
      <c r="AFF51" s="82"/>
      <c r="AFG51" s="82"/>
      <c r="AFH51" s="82"/>
      <c r="AFI51" s="82"/>
      <c r="AFJ51" s="82"/>
      <c r="AFK51" s="82"/>
      <c r="AFL51" s="82"/>
      <c r="AFM51" s="82"/>
      <c r="AFN51" s="82"/>
      <c r="AFO51" s="82"/>
      <c r="AFP51" s="82"/>
      <c r="AFQ51" s="82"/>
      <c r="AFR51" s="82"/>
      <c r="AFS51" s="82"/>
      <c r="AFT51" s="82"/>
      <c r="AFU51" s="82"/>
      <c r="AFV51" s="82"/>
      <c r="AFW51" s="82"/>
      <c r="AFX51" s="82"/>
      <c r="AFY51" s="82"/>
      <c r="AFZ51" s="82"/>
      <c r="AGA51" s="82"/>
      <c r="AGB51" s="82"/>
      <c r="AGC51" s="82"/>
      <c r="AGD51" s="82"/>
      <c r="AGE51" s="82"/>
      <c r="AGF51" s="82"/>
      <c r="AGG51" s="82"/>
      <c r="AGH51" s="82"/>
      <c r="AGI51" s="82"/>
      <c r="AGJ51" s="82"/>
      <c r="AGK51" s="82"/>
      <c r="AGL51" s="82"/>
      <c r="AGM51" s="82"/>
      <c r="AGN51" s="82"/>
      <c r="AGO51" s="82"/>
      <c r="AGP51" s="82"/>
      <c r="AGQ51" s="82"/>
      <c r="AGR51" s="82"/>
      <c r="AGS51" s="82"/>
      <c r="AGT51" s="82"/>
      <c r="AGU51" s="82"/>
      <c r="AGV51" s="82"/>
      <c r="AGW51" s="82"/>
      <c r="AGX51" s="82"/>
      <c r="AGY51" s="82"/>
      <c r="AGZ51" s="82"/>
      <c r="AHA51" s="82"/>
      <c r="AHB51" s="82"/>
      <c r="AHC51" s="82"/>
      <c r="AHD51" s="82"/>
      <c r="AHE51" s="82"/>
      <c r="AHF51" s="82"/>
      <c r="AHG51" s="82"/>
      <c r="AHH51" s="82"/>
      <c r="AHI51" s="82"/>
      <c r="AHJ51" s="82"/>
      <c r="AHK51" s="82"/>
      <c r="AHL51" s="82"/>
      <c r="AHM51" s="82"/>
      <c r="AHN51" s="82"/>
      <c r="AHO51" s="82"/>
      <c r="AHP51" s="82"/>
      <c r="AHQ51" s="82"/>
      <c r="AHR51" s="82"/>
      <c r="AHS51" s="82"/>
      <c r="AHT51" s="82"/>
      <c r="AHU51" s="82"/>
      <c r="AHV51" s="82"/>
      <c r="AHW51" s="82"/>
      <c r="AHX51" s="82"/>
      <c r="AHY51" s="82"/>
      <c r="AHZ51" s="82"/>
      <c r="AIA51" s="82"/>
      <c r="AIB51" s="82"/>
      <c r="AIC51" s="82"/>
      <c r="AID51" s="82"/>
      <c r="AIE51" s="82"/>
      <c r="AIF51" s="82"/>
      <c r="AIG51" s="82"/>
      <c r="AIH51" s="82"/>
      <c r="AII51" s="82"/>
      <c r="AIJ51" s="82"/>
      <c r="AIK51" s="82"/>
      <c r="AIL51" s="82"/>
      <c r="AIM51" s="82"/>
      <c r="AIN51" s="82"/>
      <c r="AIO51" s="82"/>
      <c r="AIP51" s="82"/>
      <c r="AIQ51" s="82"/>
      <c r="AIR51" s="82"/>
      <c r="AIS51" s="82"/>
      <c r="AIT51" s="82"/>
      <c r="AIU51" s="82"/>
      <c r="AIV51" s="82"/>
      <c r="AIW51" s="82"/>
      <c r="AIX51" s="82"/>
      <c r="AIY51" s="82"/>
      <c r="AIZ51" s="82"/>
      <c r="AJA51" s="82"/>
      <c r="AJB51" s="82"/>
      <c r="AJC51" s="82"/>
      <c r="AJD51" s="82"/>
      <c r="AJE51" s="82"/>
      <c r="AJF51" s="82"/>
      <c r="AJG51" s="82"/>
      <c r="AJH51" s="82"/>
      <c r="AJI51" s="82"/>
      <c r="AJJ51" s="82"/>
      <c r="AJK51" s="82"/>
      <c r="AJL51" s="82"/>
      <c r="AJM51" s="82"/>
      <c r="AJN51" s="82"/>
      <c r="AJO51" s="82"/>
      <c r="AJP51" s="82"/>
      <c r="AJQ51" s="82"/>
      <c r="AJR51" s="82"/>
      <c r="AJS51" s="82"/>
      <c r="AJT51" s="82"/>
      <c r="AJU51" s="82"/>
      <c r="AJV51" s="82"/>
      <c r="AJW51" s="82"/>
      <c r="AJX51" s="82"/>
      <c r="AJY51" s="82"/>
      <c r="AJZ51" s="82"/>
      <c r="AKA51" s="82"/>
      <c r="AKB51" s="82"/>
      <c r="AKC51" s="82"/>
      <c r="AKD51" s="82"/>
      <c r="AKE51" s="82"/>
      <c r="AKF51" s="82"/>
      <c r="AKG51" s="82"/>
      <c r="AKH51" s="82"/>
      <c r="AKI51" s="82"/>
      <c r="AKJ51" s="82"/>
      <c r="AKK51" s="82"/>
      <c r="AKL51" s="82"/>
      <c r="AKM51" s="82"/>
      <c r="AKN51" s="82"/>
      <c r="AKO51" s="82"/>
      <c r="AKP51" s="82"/>
      <c r="AKQ51" s="82"/>
      <c r="AKR51" s="82"/>
      <c r="AKS51" s="82"/>
      <c r="AKT51" s="82"/>
      <c r="AKU51" s="82"/>
      <c r="AKV51" s="82"/>
      <c r="AKW51" s="82"/>
      <c r="AKX51" s="82"/>
      <c r="AKY51" s="82"/>
      <c r="AKZ51" s="82"/>
      <c r="ALA51" s="82"/>
      <c r="ALB51" s="82"/>
      <c r="ALC51" s="82"/>
      <c r="ALD51" s="82"/>
      <c r="ALE51" s="82"/>
      <c r="ALF51" s="82"/>
      <c r="ALG51" s="82"/>
      <c r="ALH51" s="82"/>
      <c r="ALI51" s="82"/>
      <c r="ALJ51" s="82"/>
      <c r="ALK51" s="82"/>
      <c r="ALL51" s="82"/>
      <c r="ALM51" s="82"/>
      <c r="ALN51" s="82"/>
      <c r="ALO51" s="82"/>
      <c r="ALP51" s="82"/>
      <c r="ALQ51" s="82"/>
      <c r="ALR51" s="82"/>
      <c r="ALS51" s="82"/>
      <c r="ALT51" s="82"/>
      <c r="ALU51" s="82"/>
      <c r="ALV51" s="82"/>
      <c r="ALW51" s="82"/>
      <c r="ALX51" s="82"/>
      <c r="ALY51" s="82"/>
      <c r="ALZ51" s="82"/>
      <c r="AMA51" s="82"/>
      <c r="AMB51" s="82"/>
      <c r="AMC51" s="82"/>
      <c r="AMD51" s="82"/>
      <c r="AME51" s="82"/>
      <c r="AMF51" s="82"/>
      <c r="AMG51" s="82"/>
      <c r="AMH51" s="82"/>
      <c r="AMI51" s="82"/>
      <c r="AMJ51" s="82"/>
    </row>
    <row r="52" spans="1:1024" s="81" customFormat="1" ht="39.75" customHeight="1" outlineLevel="1" x14ac:dyDescent="0.2">
      <c r="A52" s="97" t="s">
        <v>70</v>
      </c>
      <c r="B52" s="102">
        <v>95240</v>
      </c>
      <c r="C52" s="97" t="s">
        <v>21</v>
      </c>
      <c r="D52" s="104" t="s">
        <v>523</v>
      </c>
      <c r="E52" s="102" t="s">
        <v>696</v>
      </c>
      <c r="F52" s="92">
        <v>44.11</v>
      </c>
      <c r="G52" s="92"/>
      <c r="H52" s="93"/>
      <c r="I52" s="94">
        <f>ROUND(H52*F52,2)</f>
        <v>0</v>
      </c>
    </row>
    <row r="53" spans="1:1024" s="81" customFormat="1" ht="38.25" outlineLevel="1" x14ac:dyDescent="0.2">
      <c r="A53" s="97" t="s">
        <v>71</v>
      </c>
      <c r="B53" s="96" t="s">
        <v>1075</v>
      </c>
      <c r="C53" s="96" t="s">
        <v>15</v>
      </c>
      <c r="D53" s="104" t="s">
        <v>524</v>
      </c>
      <c r="E53" s="102" t="s">
        <v>696</v>
      </c>
      <c r="F53" s="92">
        <v>281.95</v>
      </c>
      <c r="G53" s="92"/>
      <c r="H53" s="93"/>
      <c r="I53" s="94">
        <f>ROUND(H53*F53,2)</f>
        <v>0</v>
      </c>
    </row>
    <row r="54" spans="1:1024" s="81" customFormat="1" ht="42.75" customHeight="1" outlineLevel="1" x14ac:dyDescent="0.2">
      <c r="A54" s="97" t="s">
        <v>72</v>
      </c>
      <c r="B54" s="96" t="s">
        <v>73</v>
      </c>
      <c r="C54" s="96" t="s">
        <v>15</v>
      </c>
      <c r="D54" s="106" t="s">
        <v>525</v>
      </c>
      <c r="E54" s="102" t="s">
        <v>706</v>
      </c>
      <c r="F54" s="92">
        <v>874.26</v>
      </c>
      <c r="G54" s="92"/>
      <c r="H54" s="93"/>
      <c r="I54" s="94">
        <f>ROUND(H54*F54,2)</f>
        <v>0</v>
      </c>
    </row>
    <row r="55" spans="1:1024" s="81" customFormat="1" ht="51.75" customHeight="1" outlineLevel="1" x14ac:dyDescent="0.2">
      <c r="A55" s="97" t="s">
        <v>74</v>
      </c>
      <c r="B55" s="96">
        <v>92759</v>
      </c>
      <c r="C55" s="96" t="s">
        <v>21</v>
      </c>
      <c r="D55" s="99" t="s">
        <v>526</v>
      </c>
      <c r="E55" s="102" t="s">
        <v>706</v>
      </c>
      <c r="F55" s="92">
        <v>394.85</v>
      </c>
      <c r="G55" s="92"/>
      <c r="H55" s="93"/>
      <c r="I55" s="94">
        <f>ROUND(H55*F55,2)</f>
        <v>0</v>
      </c>
    </row>
    <row r="56" spans="1:1024" s="81" customFormat="1" ht="38.25" outlineLevel="1" x14ac:dyDescent="0.2">
      <c r="A56" s="97" t="s">
        <v>75</v>
      </c>
      <c r="B56" s="96" t="s">
        <v>76</v>
      </c>
      <c r="C56" s="96" t="s">
        <v>15</v>
      </c>
      <c r="D56" s="106" t="s">
        <v>527</v>
      </c>
      <c r="E56" s="102" t="s">
        <v>705</v>
      </c>
      <c r="F56" s="92">
        <v>21.7</v>
      </c>
      <c r="G56" s="92"/>
      <c r="H56" s="93"/>
      <c r="I56" s="94">
        <f>ROUND(H56*F56,2)</f>
        <v>0</v>
      </c>
    </row>
    <row r="57" spans="1:1024" s="84" customFormat="1" outlineLevel="1" x14ac:dyDescent="0.2">
      <c r="A57" s="269" t="s">
        <v>710</v>
      </c>
      <c r="B57" s="270"/>
      <c r="C57" s="270"/>
      <c r="D57" s="270"/>
      <c r="E57" s="270"/>
      <c r="F57" s="270"/>
      <c r="G57" s="271"/>
      <c r="H57" s="108"/>
      <c r="I57" s="179">
        <f>SUM(I40:I56)</f>
        <v>0</v>
      </c>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82"/>
      <c r="ND57" s="82"/>
      <c r="NE57" s="82"/>
      <c r="NF57" s="82"/>
      <c r="NG57" s="82"/>
      <c r="NH57" s="82"/>
      <c r="NI57" s="82"/>
      <c r="NJ57" s="82"/>
      <c r="NK57" s="82"/>
      <c r="NL57" s="82"/>
      <c r="NM57" s="82"/>
      <c r="NN57" s="82"/>
      <c r="NO57" s="82"/>
      <c r="NP57" s="82"/>
      <c r="NQ57" s="82"/>
      <c r="NR57" s="82"/>
      <c r="NS57" s="82"/>
      <c r="NT57" s="82"/>
      <c r="NU57" s="82"/>
      <c r="NV57" s="82"/>
      <c r="NW57" s="82"/>
      <c r="NX57" s="82"/>
      <c r="NY57" s="82"/>
      <c r="NZ57" s="82"/>
      <c r="OA57" s="82"/>
      <c r="OB57" s="82"/>
      <c r="OC57" s="82"/>
      <c r="OD57" s="82"/>
      <c r="OE57" s="82"/>
      <c r="OF57" s="82"/>
      <c r="OG57" s="82"/>
      <c r="OH57" s="82"/>
      <c r="OI57" s="82"/>
      <c r="OJ57" s="82"/>
      <c r="OK57" s="82"/>
      <c r="OL57" s="82"/>
      <c r="OM57" s="82"/>
      <c r="ON57" s="82"/>
      <c r="OO57" s="82"/>
      <c r="OP57" s="82"/>
      <c r="OQ57" s="82"/>
      <c r="OR57" s="82"/>
      <c r="OS57" s="82"/>
      <c r="OT57" s="82"/>
      <c r="OU57" s="82"/>
      <c r="OV57" s="82"/>
      <c r="OW57" s="82"/>
      <c r="OX57" s="82"/>
      <c r="OY57" s="82"/>
      <c r="OZ57" s="82"/>
      <c r="PA57" s="82"/>
      <c r="PB57" s="82"/>
      <c r="PC57" s="82"/>
      <c r="PD57" s="82"/>
      <c r="PE57" s="82"/>
      <c r="PF57" s="82"/>
      <c r="PG57" s="82"/>
      <c r="PH57" s="82"/>
      <c r="PI57" s="82"/>
      <c r="PJ57" s="82"/>
      <c r="PK57" s="82"/>
      <c r="PL57" s="82"/>
      <c r="PM57" s="82"/>
      <c r="PN57" s="82"/>
      <c r="PO57" s="82"/>
      <c r="PP57" s="82"/>
      <c r="PQ57" s="82"/>
      <c r="PR57" s="82"/>
      <c r="PS57" s="82"/>
      <c r="PT57" s="82"/>
      <c r="PU57" s="82"/>
      <c r="PV57" s="82"/>
      <c r="PW57" s="82"/>
      <c r="PX57" s="82"/>
      <c r="PY57" s="82"/>
      <c r="PZ57" s="82"/>
      <c r="QA57" s="82"/>
      <c r="QB57" s="82"/>
      <c r="QC57" s="82"/>
      <c r="QD57" s="82"/>
      <c r="QE57" s="82"/>
      <c r="QF57" s="82"/>
      <c r="QG57" s="82"/>
      <c r="QH57" s="82"/>
      <c r="QI57" s="82"/>
      <c r="QJ57" s="82"/>
      <c r="QK57" s="82"/>
      <c r="QL57" s="82"/>
      <c r="QM57" s="82"/>
      <c r="QN57" s="82"/>
      <c r="QO57" s="82"/>
      <c r="QP57" s="82"/>
      <c r="QQ57" s="82"/>
      <c r="QR57" s="82"/>
      <c r="QS57" s="82"/>
      <c r="QT57" s="82"/>
      <c r="QU57" s="82"/>
      <c r="QV57" s="82"/>
      <c r="QW57" s="82"/>
      <c r="QX57" s="82"/>
      <c r="QY57" s="82"/>
      <c r="QZ57" s="82"/>
      <c r="RA57" s="82"/>
      <c r="RB57" s="82"/>
      <c r="RC57" s="82"/>
      <c r="RD57" s="82"/>
      <c r="RE57" s="82"/>
      <c r="RF57" s="82"/>
      <c r="RG57" s="82"/>
      <c r="RH57" s="82"/>
      <c r="RI57" s="82"/>
      <c r="RJ57" s="82"/>
      <c r="RK57" s="82"/>
      <c r="RL57" s="82"/>
      <c r="RM57" s="82"/>
      <c r="RN57" s="82"/>
      <c r="RO57" s="82"/>
      <c r="RP57" s="82"/>
      <c r="RQ57" s="82"/>
      <c r="RR57" s="82"/>
      <c r="RS57" s="82"/>
      <c r="RT57" s="82"/>
      <c r="RU57" s="82"/>
      <c r="RV57" s="82"/>
      <c r="RW57" s="82"/>
      <c r="RX57" s="82"/>
      <c r="RY57" s="82"/>
      <c r="RZ57" s="82"/>
      <c r="SA57" s="82"/>
      <c r="SB57" s="82"/>
      <c r="SC57" s="82"/>
      <c r="SD57" s="82"/>
      <c r="SE57" s="82"/>
      <c r="SF57" s="82"/>
      <c r="SG57" s="82"/>
      <c r="SH57" s="82"/>
      <c r="SI57" s="82"/>
      <c r="SJ57" s="82"/>
      <c r="SK57" s="82"/>
      <c r="SL57" s="82"/>
      <c r="SM57" s="82"/>
      <c r="SN57" s="82"/>
      <c r="SO57" s="82"/>
      <c r="SP57" s="82"/>
      <c r="SQ57" s="82"/>
      <c r="SR57" s="82"/>
      <c r="SS57" s="82"/>
      <c r="ST57" s="82"/>
      <c r="SU57" s="82"/>
      <c r="SV57" s="82"/>
      <c r="SW57" s="82"/>
      <c r="SX57" s="82"/>
      <c r="SY57" s="82"/>
      <c r="SZ57" s="82"/>
      <c r="TA57" s="82"/>
      <c r="TB57" s="82"/>
      <c r="TC57" s="82"/>
      <c r="TD57" s="82"/>
      <c r="TE57" s="82"/>
      <c r="TF57" s="82"/>
      <c r="TG57" s="82"/>
      <c r="TH57" s="82"/>
      <c r="TI57" s="82"/>
      <c r="TJ57" s="82"/>
      <c r="TK57" s="82"/>
      <c r="TL57" s="82"/>
      <c r="TM57" s="82"/>
      <c r="TN57" s="82"/>
      <c r="TO57" s="82"/>
      <c r="TP57" s="82"/>
      <c r="TQ57" s="82"/>
      <c r="TR57" s="82"/>
      <c r="TS57" s="82"/>
      <c r="TT57" s="82"/>
      <c r="TU57" s="82"/>
      <c r="TV57" s="82"/>
      <c r="TW57" s="82"/>
      <c r="TX57" s="82"/>
      <c r="TY57" s="82"/>
      <c r="TZ57" s="82"/>
      <c r="UA57" s="82"/>
      <c r="UB57" s="82"/>
      <c r="UC57" s="82"/>
      <c r="UD57" s="82"/>
      <c r="UE57" s="82"/>
      <c r="UF57" s="82"/>
      <c r="UG57" s="82"/>
      <c r="UH57" s="82"/>
      <c r="UI57" s="82"/>
      <c r="UJ57" s="82"/>
      <c r="UK57" s="82"/>
      <c r="UL57" s="82"/>
      <c r="UM57" s="82"/>
      <c r="UN57" s="82"/>
      <c r="UO57" s="82"/>
      <c r="UP57" s="82"/>
      <c r="UQ57" s="82"/>
      <c r="UR57" s="82"/>
      <c r="US57" s="82"/>
      <c r="UT57" s="82"/>
      <c r="UU57" s="82"/>
      <c r="UV57" s="82"/>
      <c r="UW57" s="82"/>
      <c r="UX57" s="82"/>
      <c r="UY57" s="82"/>
      <c r="UZ57" s="82"/>
      <c r="VA57" s="82"/>
      <c r="VB57" s="82"/>
      <c r="VC57" s="82"/>
      <c r="VD57" s="82"/>
      <c r="VE57" s="82"/>
      <c r="VF57" s="82"/>
      <c r="VG57" s="82"/>
      <c r="VH57" s="82"/>
      <c r="VI57" s="82"/>
      <c r="VJ57" s="82"/>
      <c r="VK57" s="82"/>
      <c r="VL57" s="82"/>
      <c r="VM57" s="82"/>
      <c r="VN57" s="82"/>
      <c r="VO57" s="82"/>
      <c r="VP57" s="82"/>
      <c r="VQ57" s="82"/>
      <c r="VR57" s="82"/>
      <c r="VS57" s="82"/>
      <c r="VT57" s="82"/>
      <c r="VU57" s="82"/>
      <c r="VV57" s="82"/>
      <c r="VW57" s="82"/>
      <c r="VX57" s="82"/>
      <c r="VY57" s="82"/>
      <c r="VZ57" s="82"/>
      <c r="WA57" s="82"/>
      <c r="WB57" s="82"/>
      <c r="WC57" s="82"/>
      <c r="WD57" s="82"/>
      <c r="WE57" s="82"/>
      <c r="WF57" s="82"/>
      <c r="WG57" s="82"/>
      <c r="WH57" s="82"/>
      <c r="WI57" s="82"/>
      <c r="WJ57" s="82"/>
      <c r="WK57" s="82"/>
      <c r="WL57" s="82"/>
      <c r="WM57" s="82"/>
      <c r="WN57" s="82"/>
      <c r="WO57" s="82"/>
      <c r="WP57" s="82"/>
      <c r="WQ57" s="82"/>
      <c r="WR57" s="82"/>
      <c r="WS57" s="82"/>
      <c r="WT57" s="82"/>
      <c r="WU57" s="82"/>
      <c r="WV57" s="82"/>
      <c r="WW57" s="82"/>
      <c r="WX57" s="82"/>
      <c r="WY57" s="82"/>
      <c r="WZ57" s="82"/>
      <c r="XA57" s="82"/>
      <c r="XB57" s="82"/>
      <c r="XC57" s="82"/>
      <c r="XD57" s="82"/>
      <c r="XE57" s="82"/>
      <c r="XF57" s="82"/>
      <c r="XG57" s="82"/>
      <c r="XH57" s="82"/>
      <c r="XI57" s="82"/>
      <c r="XJ57" s="82"/>
      <c r="XK57" s="82"/>
      <c r="XL57" s="82"/>
      <c r="XM57" s="82"/>
      <c r="XN57" s="82"/>
      <c r="XO57" s="82"/>
      <c r="XP57" s="82"/>
      <c r="XQ57" s="82"/>
      <c r="XR57" s="82"/>
      <c r="XS57" s="82"/>
      <c r="XT57" s="82"/>
      <c r="XU57" s="82"/>
      <c r="XV57" s="82"/>
      <c r="XW57" s="82"/>
      <c r="XX57" s="82"/>
      <c r="XY57" s="82"/>
      <c r="XZ57" s="82"/>
      <c r="YA57" s="82"/>
      <c r="YB57" s="82"/>
      <c r="YC57" s="82"/>
      <c r="YD57" s="82"/>
      <c r="YE57" s="82"/>
      <c r="YF57" s="82"/>
      <c r="YG57" s="82"/>
      <c r="YH57" s="82"/>
      <c r="YI57" s="82"/>
      <c r="YJ57" s="82"/>
      <c r="YK57" s="82"/>
      <c r="YL57" s="82"/>
      <c r="YM57" s="82"/>
      <c r="YN57" s="82"/>
      <c r="YO57" s="82"/>
      <c r="YP57" s="82"/>
      <c r="YQ57" s="82"/>
      <c r="YR57" s="82"/>
      <c r="YS57" s="82"/>
      <c r="YT57" s="82"/>
      <c r="YU57" s="82"/>
      <c r="YV57" s="82"/>
      <c r="YW57" s="82"/>
      <c r="YX57" s="82"/>
      <c r="YY57" s="82"/>
      <c r="YZ57" s="82"/>
      <c r="ZA57" s="82"/>
      <c r="ZB57" s="82"/>
      <c r="ZC57" s="82"/>
      <c r="ZD57" s="82"/>
      <c r="ZE57" s="82"/>
      <c r="ZF57" s="82"/>
      <c r="ZG57" s="82"/>
      <c r="ZH57" s="82"/>
      <c r="ZI57" s="82"/>
      <c r="ZJ57" s="82"/>
      <c r="ZK57" s="82"/>
      <c r="ZL57" s="82"/>
      <c r="ZM57" s="82"/>
      <c r="ZN57" s="82"/>
      <c r="ZO57" s="82"/>
      <c r="ZP57" s="82"/>
      <c r="ZQ57" s="82"/>
      <c r="ZR57" s="82"/>
      <c r="ZS57" s="82"/>
      <c r="ZT57" s="82"/>
      <c r="ZU57" s="82"/>
      <c r="ZV57" s="82"/>
      <c r="ZW57" s="82"/>
      <c r="ZX57" s="82"/>
      <c r="ZY57" s="82"/>
      <c r="ZZ57" s="82"/>
      <c r="AAA57" s="82"/>
      <c r="AAB57" s="82"/>
      <c r="AAC57" s="82"/>
      <c r="AAD57" s="82"/>
      <c r="AAE57" s="82"/>
      <c r="AAF57" s="82"/>
      <c r="AAG57" s="82"/>
      <c r="AAH57" s="82"/>
      <c r="AAI57" s="82"/>
      <c r="AAJ57" s="82"/>
      <c r="AAK57" s="82"/>
      <c r="AAL57" s="82"/>
      <c r="AAM57" s="82"/>
      <c r="AAN57" s="82"/>
      <c r="AAO57" s="82"/>
      <c r="AAP57" s="82"/>
      <c r="AAQ57" s="82"/>
      <c r="AAR57" s="82"/>
      <c r="AAS57" s="82"/>
      <c r="AAT57" s="82"/>
      <c r="AAU57" s="82"/>
      <c r="AAV57" s="82"/>
      <c r="AAW57" s="82"/>
      <c r="AAX57" s="82"/>
      <c r="AAY57" s="82"/>
      <c r="AAZ57" s="82"/>
      <c r="ABA57" s="82"/>
      <c r="ABB57" s="82"/>
      <c r="ABC57" s="82"/>
      <c r="ABD57" s="82"/>
      <c r="ABE57" s="82"/>
      <c r="ABF57" s="82"/>
      <c r="ABG57" s="82"/>
      <c r="ABH57" s="82"/>
      <c r="ABI57" s="82"/>
      <c r="ABJ57" s="82"/>
      <c r="ABK57" s="82"/>
      <c r="ABL57" s="82"/>
      <c r="ABM57" s="82"/>
      <c r="ABN57" s="82"/>
      <c r="ABO57" s="82"/>
      <c r="ABP57" s="82"/>
      <c r="ABQ57" s="82"/>
      <c r="ABR57" s="82"/>
      <c r="ABS57" s="82"/>
      <c r="ABT57" s="82"/>
      <c r="ABU57" s="82"/>
      <c r="ABV57" s="82"/>
      <c r="ABW57" s="82"/>
      <c r="ABX57" s="82"/>
      <c r="ABY57" s="82"/>
      <c r="ABZ57" s="82"/>
      <c r="ACA57" s="82"/>
      <c r="ACB57" s="82"/>
      <c r="ACC57" s="82"/>
      <c r="ACD57" s="82"/>
      <c r="ACE57" s="82"/>
      <c r="ACF57" s="82"/>
      <c r="ACG57" s="82"/>
      <c r="ACH57" s="82"/>
      <c r="ACI57" s="82"/>
      <c r="ACJ57" s="82"/>
      <c r="ACK57" s="82"/>
      <c r="ACL57" s="82"/>
      <c r="ACM57" s="82"/>
      <c r="ACN57" s="82"/>
      <c r="ACO57" s="82"/>
      <c r="ACP57" s="82"/>
      <c r="ACQ57" s="82"/>
      <c r="ACR57" s="82"/>
      <c r="ACS57" s="82"/>
      <c r="ACT57" s="82"/>
      <c r="ACU57" s="82"/>
      <c r="ACV57" s="82"/>
      <c r="ACW57" s="82"/>
      <c r="ACX57" s="82"/>
      <c r="ACY57" s="82"/>
      <c r="ACZ57" s="82"/>
      <c r="ADA57" s="82"/>
      <c r="ADB57" s="82"/>
      <c r="ADC57" s="82"/>
      <c r="ADD57" s="82"/>
      <c r="ADE57" s="82"/>
      <c r="ADF57" s="82"/>
      <c r="ADG57" s="82"/>
      <c r="ADH57" s="82"/>
      <c r="ADI57" s="82"/>
      <c r="ADJ57" s="82"/>
      <c r="ADK57" s="82"/>
      <c r="ADL57" s="82"/>
      <c r="ADM57" s="82"/>
      <c r="ADN57" s="82"/>
      <c r="ADO57" s="82"/>
      <c r="ADP57" s="82"/>
      <c r="ADQ57" s="82"/>
      <c r="ADR57" s="82"/>
      <c r="ADS57" s="82"/>
      <c r="ADT57" s="82"/>
      <c r="ADU57" s="82"/>
      <c r="ADV57" s="82"/>
      <c r="ADW57" s="82"/>
      <c r="ADX57" s="82"/>
      <c r="ADY57" s="82"/>
      <c r="ADZ57" s="82"/>
      <c r="AEA57" s="82"/>
      <c r="AEB57" s="82"/>
      <c r="AEC57" s="82"/>
      <c r="AED57" s="82"/>
      <c r="AEE57" s="82"/>
      <c r="AEF57" s="82"/>
      <c r="AEG57" s="82"/>
      <c r="AEH57" s="82"/>
      <c r="AEI57" s="82"/>
      <c r="AEJ57" s="82"/>
      <c r="AEK57" s="82"/>
      <c r="AEL57" s="82"/>
      <c r="AEM57" s="82"/>
      <c r="AEN57" s="82"/>
      <c r="AEO57" s="82"/>
      <c r="AEP57" s="82"/>
      <c r="AEQ57" s="82"/>
      <c r="AER57" s="82"/>
      <c r="AES57" s="82"/>
      <c r="AET57" s="82"/>
      <c r="AEU57" s="82"/>
      <c r="AEV57" s="82"/>
      <c r="AEW57" s="82"/>
      <c r="AEX57" s="82"/>
      <c r="AEY57" s="82"/>
      <c r="AEZ57" s="82"/>
      <c r="AFA57" s="82"/>
      <c r="AFB57" s="82"/>
      <c r="AFC57" s="82"/>
      <c r="AFD57" s="82"/>
      <c r="AFE57" s="82"/>
      <c r="AFF57" s="82"/>
      <c r="AFG57" s="82"/>
      <c r="AFH57" s="82"/>
      <c r="AFI57" s="82"/>
      <c r="AFJ57" s="82"/>
      <c r="AFK57" s="82"/>
      <c r="AFL57" s="82"/>
      <c r="AFM57" s="82"/>
      <c r="AFN57" s="82"/>
      <c r="AFO57" s="82"/>
      <c r="AFP57" s="82"/>
      <c r="AFQ57" s="82"/>
      <c r="AFR57" s="82"/>
      <c r="AFS57" s="82"/>
      <c r="AFT57" s="82"/>
      <c r="AFU57" s="82"/>
      <c r="AFV57" s="82"/>
      <c r="AFW57" s="82"/>
      <c r="AFX57" s="82"/>
      <c r="AFY57" s="82"/>
      <c r="AFZ57" s="82"/>
      <c r="AGA57" s="82"/>
      <c r="AGB57" s="82"/>
      <c r="AGC57" s="82"/>
      <c r="AGD57" s="82"/>
      <c r="AGE57" s="82"/>
      <c r="AGF57" s="82"/>
      <c r="AGG57" s="82"/>
      <c r="AGH57" s="82"/>
      <c r="AGI57" s="82"/>
      <c r="AGJ57" s="82"/>
      <c r="AGK57" s="82"/>
      <c r="AGL57" s="82"/>
      <c r="AGM57" s="82"/>
      <c r="AGN57" s="82"/>
      <c r="AGO57" s="82"/>
      <c r="AGP57" s="82"/>
      <c r="AGQ57" s="82"/>
      <c r="AGR57" s="82"/>
      <c r="AGS57" s="82"/>
      <c r="AGT57" s="82"/>
      <c r="AGU57" s="82"/>
      <c r="AGV57" s="82"/>
      <c r="AGW57" s="82"/>
      <c r="AGX57" s="82"/>
      <c r="AGY57" s="82"/>
      <c r="AGZ57" s="82"/>
      <c r="AHA57" s="82"/>
      <c r="AHB57" s="82"/>
      <c r="AHC57" s="82"/>
      <c r="AHD57" s="82"/>
      <c r="AHE57" s="82"/>
      <c r="AHF57" s="82"/>
      <c r="AHG57" s="82"/>
      <c r="AHH57" s="82"/>
      <c r="AHI57" s="82"/>
      <c r="AHJ57" s="82"/>
      <c r="AHK57" s="82"/>
      <c r="AHL57" s="82"/>
      <c r="AHM57" s="82"/>
      <c r="AHN57" s="82"/>
      <c r="AHO57" s="82"/>
      <c r="AHP57" s="82"/>
      <c r="AHQ57" s="82"/>
      <c r="AHR57" s="82"/>
      <c r="AHS57" s="82"/>
      <c r="AHT57" s="82"/>
      <c r="AHU57" s="82"/>
      <c r="AHV57" s="82"/>
      <c r="AHW57" s="82"/>
      <c r="AHX57" s="82"/>
      <c r="AHY57" s="82"/>
      <c r="AHZ57" s="82"/>
      <c r="AIA57" s="82"/>
      <c r="AIB57" s="82"/>
      <c r="AIC57" s="82"/>
      <c r="AID57" s="82"/>
      <c r="AIE57" s="82"/>
      <c r="AIF57" s="82"/>
      <c r="AIG57" s="82"/>
      <c r="AIH57" s="82"/>
      <c r="AII57" s="82"/>
      <c r="AIJ57" s="82"/>
      <c r="AIK57" s="82"/>
      <c r="AIL57" s="82"/>
      <c r="AIM57" s="82"/>
      <c r="AIN57" s="82"/>
      <c r="AIO57" s="82"/>
      <c r="AIP57" s="82"/>
      <c r="AIQ57" s="82"/>
      <c r="AIR57" s="82"/>
      <c r="AIS57" s="82"/>
      <c r="AIT57" s="82"/>
      <c r="AIU57" s="82"/>
      <c r="AIV57" s="82"/>
      <c r="AIW57" s="82"/>
      <c r="AIX57" s="82"/>
      <c r="AIY57" s="82"/>
      <c r="AIZ57" s="82"/>
      <c r="AJA57" s="82"/>
      <c r="AJB57" s="82"/>
      <c r="AJC57" s="82"/>
      <c r="AJD57" s="82"/>
      <c r="AJE57" s="82"/>
      <c r="AJF57" s="82"/>
      <c r="AJG57" s="82"/>
      <c r="AJH57" s="82"/>
      <c r="AJI57" s="82"/>
      <c r="AJJ57" s="82"/>
      <c r="AJK57" s="82"/>
      <c r="AJL57" s="82"/>
      <c r="AJM57" s="82"/>
      <c r="AJN57" s="82"/>
      <c r="AJO57" s="82"/>
      <c r="AJP57" s="82"/>
      <c r="AJQ57" s="82"/>
      <c r="AJR57" s="82"/>
      <c r="AJS57" s="82"/>
      <c r="AJT57" s="82"/>
      <c r="AJU57" s="82"/>
      <c r="AJV57" s="82"/>
      <c r="AJW57" s="82"/>
      <c r="AJX57" s="82"/>
      <c r="AJY57" s="82"/>
      <c r="AJZ57" s="82"/>
      <c r="AKA57" s="82"/>
      <c r="AKB57" s="82"/>
      <c r="AKC57" s="82"/>
      <c r="AKD57" s="82"/>
      <c r="AKE57" s="82"/>
      <c r="AKF57" s="82"/>
      <c r="AKG57" s="82"/>
      <c r="AKH57" s="82"/>
      <c r="AKI57" s="82"/>
      <c r="AKJ57" s="82"/>
      <c r="AKK57" s="82"/>
      <c r="AKL57" s="82"/>
      <c r="AKM57" s="82"/>
      <c r="AKN57" s="82"/>
      <c r="AKO57" s="82"/>
      <c r="AKP57" s="82"/>
      <c r="AKQ57" s="82"/>
      <c r="AKR57" s="82"/>
      <c r="AKS57" s="82"/>
      <c r="AKT57" s="82"/>
      <c r="AKU57" s="82"/>
      <c r="AKV57" s="82"/>
      <c r="AKW57" s="82"/>
      <c r="AKX57" s="82"/>
      <c r="AKY57" s="82"/>
      <c r="AKZ57" s="82"/>
      <c r="ALA57" s="82"/>
      <c r="ALB57" s="82"/>
      <c r="ALC57" s="82"/>
      <c r="ALD57" s="82"/>
      <c r="ALE57" s="82"/>
      <c r="ALF57" s="82"/>
      <c r="ALG57" s="82"/>
      <c r="ALH57" s="82"/>
      <c r="ALI57" s="82"/>
      <c r="ALJ57" s="82"/>
      <c r="ALK57" s="82"/>
      <c r="ALL57" s="82"/>
      <c r="ALM57" s="82"/>
      <c r="ALN57" s="82"/>
      <c r="ALO57" s="82"/>
      <c r="ALP57" s="82"/>
      <c r="ALQ57" s="82"/>
      <c r="ALR57" s="82"/>
      <c r="ALS57" s="82"/>
      <c r="ALT57" s="82"/>
      <c r="ALU57" s="82"/>
      <c r="ALV57" s="82"/>
      <c r="ALW57" s="82"/>
      <c r="ALX57" s="82"/>
      <c r="ALY57" s="82"/>
      <c r="ALZ57" s="82"/>
      <c r="AMA57" s="82"/>
      <c r="AMB57" s="82"/>
      <c r="AMC57" s="82"/>
      <c r="AMD57" s="82"/>
      <c r="AME57" s="82"/>
      <c r="AMF57" s="82"/>
      <c r="AMG57" s="82"/>
      <c r="AMH57" s="82"/>
      <c r="AMI57" s="82"/>
      <c r="AMJ57" s="82"/>
    </row>
    <row r="58" spans="1:1024" x14ac:dyDescent="0.2">
      <c r="A58" s="11">
        <v>4</v>
      </c>
      <c r="B58" s="11"/>
      <c r="C58" s="11"/>
      <c r="D58" s="262" t="s">
        <v>77</v>
      </c>
      <c r="E58" s="12"/>
      <c r="F58" s="14"/>
      <c r="G58" s="140"/>
      <c r="H58" s="12"/>
      <c r="I58" s="15">
        <f>I76</f>
        <v>0</v>
      </c>
    </row>
    <row r="59" spans="1:1024" s="84" customFormat="1" outlineLevel="1" x14ac:dyDescent="0.2">
      <c r="A59" s="109" t="s">
        <v>78</v>
      </c>
      <c r="B59" s="109"/>
      <c r="C59" s="109"/>
      <c r="D59" s="108" t="s">
        <v>79</v>
      </c>
      <c r="E59" s="173"/>
      <c r="F59" s="181"/>
      <c r="G59" s="92"/>
      <c r="H59" s="94"/>
      <c r="I59" s="94"/>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82"/>
      <c r="KO59" s="82"/>
      <c r="KP59" s="82"/>
      <c r="KQ59" s="82"/>
      <c r="KR59" s="82"/>
      <c r="KS59" s="82"/>
      <c r="KT59" s="82"/>
      <c r="KU59" s="82"/>
      <c r="KV59" s="82"/>
      <c r="KW59" s="82"/>
      <c r="KX59" s="82"/>
      <c r="KY59" s="82"/>
      <c r="KZ59" s="82"/>
      <c r="LA59" s="82"/>
      <c r="LB59" s="82"/>
      <c r="LC59" s="82"/>
      <c r="LD59" s="82"/>
      <c r="LE59" s="82"/>
      <c r="LF59" s="82"/>
      <c r="LG59" s="82"/>
      <c r="LH59" s="82"/>
      <c r="LI59" s="82"/>
      <c r="LJ59" s="82"/>
      <c r="LK59" s="82"/>
      <c r="LL59" s="82"/>
      <c r="LM59" s="82"/>
      <c r="LN59" s="82"/>
      <c r="LO59" s="82"/>
      <c r="LP59" s="82"/>
      <c r="LQ59" s="82"/>
      <c r="LR59" s="82"/>
      <c r="LS59" s="82"/>
      <c r="LT59" s="82"/>
      <c r="LU59" s="82"/>
      <c r="LV59" s="82"/>
      <c r="LW59" s="82"/>
      <c r="LX59" s="82"/>
      <c r="LY59" s="82"/>
      <c r="LZ59" s="82"/>
      <c r="MA59" s="82"/>
      <c r="MB59" s="82"/>
      <c r="MC59" s="82"/>
      <c r="MD59" s="82"/>
      <c r="ME59" s="82"/>
      <c r="MF59" s="82"/>
      <c r="MG59" s="82"/>
      <c r="MH59" s="82"/>
      <c r="MI59" s="82"/>
      <c r="MJ59" s="82"/>
      <c r="MK59" s="82"/>
      <c r="ML59" s="82"/>
      <c r="MM59" s="82"/>
      <c r="MN59" s="82"/>
      <c r="MO59" s="82"/>
      <c r="MP59" s="82"/>
      <c r="MQ59" s="82"/>
      <c r="MR59" s="82"/>
      <c r="MS59" s="82"/>
      <c r="MT59" s="82"/>
      <c r="MU59" s="82"/>
      <c r="MV59" s="82"/>
      <c r="MW59" s="82"/>
      <c r="MX59" s="82"/>
      <c r="MY59" s="82"/>
      <c r="MZ59" s="82"/>
      <c r="NA59" s="82"/>
      <c r="NB59" s="82"/>
      <c r="NC59" s="82"/>
      <c r="ND59" s="82"/>
      <c r="NE59" s="82"/>
      <c r="NF59" s="82"/>
      <c r="NG59" s="82"/>
      <c r="NH59" s="82"/>
      <c r="NI59" s="82"/>
      <c r="NJ59" s="82"/>
      <c r="NK59" s="82"/>
      <c r="NL59" s="82"/>
      <c r="NM59" s="82"/>
      <c r="NN59" s="82"/>
      <c r="NO59" s="82"/>
      <c r="NP59" s="82"/>
      <c r="NQ59" s="82"/>
      <c r="NR59" s="82"/>
      <c r="NS59" s="82"/>
      <c r="NT59" s="82"/>
      <c r="NU59" s="82"/>
      <c r="NV59" s="82"/>
      <c r="NW59" s="82"/>
      <c r="NX59" s="82"/>
      <c r="NY59" s="82"/>
      <c r="NZ59" s="82"/>
      <c r="OA59" s="82"/>
      <c r="OB59" s="82"/>
      <c r="OC59" s="82"/>
      <c r="OD59" s="82"/>
      <c r="OE59" s="82"/>
      <c r="OF59" s="82"/>
      <c r="OG59" s="82"/>
      <c r="OH59" s="82"/>
      <c r="OI59" s="82"/>
      <c r="OJ59" s="82"/>
      <c r="OK59" s="82"/>
      <c r="OL59" s="82"/>
      <c r="OM59" s="82"/>
      <c r="ON59" s="82"/>
      <c r="OO59" s="82"/>
      <c r="OP59" s="82"/>
      <c r="OQ59" s="82"/>
      <c r="OR59" s="82"/>
      <c r="OS59" s="82"/>
      <c r="OT59" s="82"/>
      <c r="OU59" s="82"/>
      <c r="OV59" s="82"/>
      <c r="OW59" s="82"/>
      <c r="OX59" s="82"/>
      <c r="OY59" s="82"/>
      <c r="OZ59" s="82"/>
      <c r="PA59" s="82"/>
      <c r="PB59" s="82"/>
      <c r="PC59" s="82"/>
      <c r="PD59" s="82"/>
      <c r="PE59" s="82"/>
      <c r="PF59" s="82"/>
      <c r="PG59" s="82"/>
      <c r="PH59" s="82"/>
      <c r="PI59" s="82"/>
      <c r="PJ59" s="82"/>
      <c r="PK59" s="82"/>
      <c r="PL59" s="82"/>
      <c r="PM59" s="82"/>
      <c r="PN59" s="82"/>
      <c r="PO59" s="82"/>
      <c r="PP59" s="82"/>
      <c r="PQ59" s="82"/>
      <c r="PR59" s="82"/>
      <c r="PS59" s="82"/>
      <c r="PT59" s="82"/>
      <c r="PU59" s="82"/>
      <c r="PV59" s="82"/>
      <c r="PW59" s="82"/>
      <c r="PX59" s="82"/>
      <c r="PY59" s="82"/>
      <c r="PZ59" s="82"/>
      <c r="QA59" s="82"/>
      <c r="QB59" s="82"/>
      <c r="QC59" s="82"/>
      <c r="QD59" s="82"/>
      <c r="QE59" s="82"/>
      <c r="QF59" s="82"/>
      <c r="QG59" s="82"/>
      <c r="QH59" s="82"/>
      <c r="QI59" s="82"/>
      <c r="QJ59" s="82"/>
      <c r="QK59" s="82"/>
      <c r="QL59" s="82"/>
      <c r="QM59" s="82"/>
      <c r="QN59" s="82"/>
      <c r="QO59" s="82"/>
      <c r="QP59" s="82"/>
      <c r="QQ59" s="82"/>
      <c r="QR59" s="82"/>
      <c r="QS59" s="82"/>
      <c r="QT59" s="82"/>
      <c r="QU59" s="82"/>
      <c r="QV59" s="82"/>
      <c r="QW59" s="82"/>
      <c r="QX59" s="82"/>
      <c r="QY59" s="82"/>
      <c r="QZ59" s="82"/>
      <c r="RA59" s="82"/>
      <c r="RB59" s="82"/>
      <c r="RC59" s="82"/>
      <c r="RD59" s="82"/>
      <c r="RE59" s="82"/>
      <c r="RF59" s="82"/>
      <c r="RG59" s="82"/>
      <c r="RH59" s="82"/>
      <c r="RI59" s="82"/>
      <c r="RJ59" s="82"/>
      <c r="RK59" s="82"/>
      <c r="RL59" s="82"/>
      <c r="RM59" s="82"/>
      <c r="RN59" s="82"/>
      <c r="RO59" s="82"/>
      <c r="RP59" s="82"/>
      <c r="RQ59" s="82"/>
      <c r="RR59" s="82"/>
      <c r="RS59" s="82"/>
      <c r="RT59" s="82"/>
      <c r="RU59" s="82"/>
      <c r="RV59" s="82"/>
      <c r="RW59" s="82"/>
      <c r="RX59" s="82"/>
      <c r="RY59" s="82"/>
      <c r="RZ59" s="82"/>
      <c r="SA59" s="82"/>
      <c r="SB59" s="82"/>
      <c r="SC59" s="82"/>
      <c r="SD59" s="82"/>
      <c r="SE59" s="82"/>
      <c r="SF59" s="82"/>
      <c r="SG59" s="82"/>
      <c r="SH59" s="82"/>
      <c r="SI59" s="82"/>
      <c r="SJ59" s="82"/>
      <c r="SK59" s="82"/>
      <c r="SL59" s="82"/>
      <c r="SM59" s="82"/>
      <c r="SN59" s="82"/>
      <c r="SO59" s="82"/>
      <c r="SP59" s="82"/>
      <c r="SQ59" s="82"/>
      <c r="SR59" s="82"/>
      <c r="SS59" s="82"/>
      <c r="ST59" s="82"/>
      <c r="SU59" s="82"/>
      <c r="SV59" s="82"/>
      <c r="SW59" s="82"/>
      <c r="SX59" s="82"/>
      <c r="SY59" s="82"/>
      <c r="SZ59" s="82"/>
      <c r="TA59" s="82"/>
      <c r="TB59" s="82"/>
      <c r="TC59" s="82"/>
      <c r="TD59" s="82"/>
      <c r="TE59" s="82"/>
      <c r="TF59" s="82"/>
      <c r="TG59" s="82"/>
      <c r="TH59" s="82"/>
      <c r="TI59" s="82"/>
      <c r="TJ59" s="82"/>
      <c r="TK59" s="82"/>
      <c r="TL59" s="82"/>
      <c r="TM59" s="82"/>
      <c r="TN59" s="82"/>
      <c r="TO59" s="82"/>
      <c r="TP59" s="82"/>
      <c r="TQ59" s="82"/>
      <c r="TR59" s="82"/>
      <c r="TS59" s="82"/>
      <c r="TT59" s="82"/>
      <c r="TU59" s="82"/>
      <c r="TV59" s="82"/>
      <c r="TW59" s="82"/>
      <c r="TX59" s="82"/>
      <c r="TY59" s="82"/>
      <c r="TZ59" s="82"/>
      <c r="UA59" s="82"/>
      <c r="UB59" s="82"/>
      <c r="UC59" s="82"/>
      <c r="UD59" s="82"/>
      <c r="UE59" s="82"/>
      <c r="UF59" s="82"/>
      <c r="UG59" s="82"/>
      <c r="UH59" s="82"/>
      <c r="UI59" s="82"/>
      <c r="UJ59" s="82"/>
      <c r="UK59" s="82"/>
      <c r="UL59" s="82"/>
      <c r="UM59" s="82"/>
      <c r="UN59" s="82"/>
      <c r="UO59" s="82"/>
      <c r="UP59" s="82"/>
      <c r="UQ59" s="82"/>
      <c r="UR59" s="82"/>
      <c r="US59" s="82"/>
      <c r="UT59" s="82"/>
      <c r="UU59" s="82"/>
      <c r="UV59" s="82"/>
      <c r="UW59" s="82"/>
      <c r="UX59" s="82"/>
      <c r="UY59" s="82"/>
      <c r="UZ59" s="82"/>
      <c r="VA59" s="82"/>
      <c r="VB59" s="82"/>
      <c r="VC59" s="82"/>
      <c r="VD59" s="82"/>
      <c r="VE59" s="82"/>
      <c r="VF59" s="82"/>
      <c r="VG59" s="82"/>
      <c r="VH59" s="82"/>
      <c r="VI59" s="82"/>
      <c r="VJ59" s="82"/>
      <c r="VK59" s="82"/>
      <c r="VL59" s="82"/>
      <c r="VM59" s="82"/>
      <c r="VN59" s="82"/>
      <c r="VO59" s="82"/>
      <c r="VP59" s="82"/>
      <c r="VQ59" s="82"/>
      <c r="VR59" s="82"/>
      <c r="VS59" s="82"/>
      <c r="VT59" s="82"/>
      <c r="VU59" s="82"/>
      <c r="VV59" s="82"/>
      <c r="VW59" s="82"/>
      <c r="VX59" s="82"/>
      <c r="VY59" s="82"/>
      <c r="VZ59" s="82"/>
      <c r="WA59" s="82"/>
      <c r="WB59" s="82"/>
      <c r="WC59" s="82"/>
      <c r="WD59" s="82"/>
      <c r="WE59" s="82"/>
      <c r="WF59" s="82"/>
      <c r="WG59" s="82"/>
      <c r="WH59" s="82"/>
      <c r="WI59" s="82"/>
      <c r="WJ59" s="82"/>
      <c r="WK59" s="82"/>
      <c r="WL59" s="82"/>
      <c r="WM59" s="82"/>
      <c r="WN59" s="82"/>
      <c r="WO59" s="82"/>
      <c r="WP59" s="82"/>
      <c r="WQ59" s="82"/>
      <c r="WR59" s="82"/>
      <c r="WS59" s="82"/>
      <c r="WT59" s="82"/>
      <c r="WU59" s="82"/>
      <c r="WV59" s="82"/>
      <c r="WW59" s="82"/>
      <c r="WX59" s="82"/>
      <c r="WY59" s="82"/>
      <c r="WZ59" s="82"/>
      <c r="XA59" s="82"/>
      <c r="XB59" s="82"/>
      <c r="XC59" s="82"/>
      <c r="XD59" s="82"/>
      <c r="XE59" s="82"/>
      <c r="XF59" s="82"/>
      <c r="XG59" s="82"/>
      <c r="XH59" s="82"/>
      <c r="XI59" s="82"/>
      <c r="XJ59" s="82"/>
      <c r="XK59" s="82"/>
      <c r="XL59" s="82"/>
      <c r="XM59" s="82"/>
      <c r="XN59" s="82"/>
      <c r="XO59" s="82"/>
      <c r="XP59" s="82"/>
      <c r="XQ59" s="82"/>
      <c r="XR59" s="82"/>
      <c r="XS59" s="82"/>
      <c r="XT59" s="82"/>
      <c r="XU59" s="82"/>
      <c r="XV59" s="82"/>
      <c r="XW59" s="82"/>
      <c r="XX59" s="82"/>
      <c r="XY59" s="82"/>
      <c r="XZ59" s="82"/>
      <c r="YA59" s="82"/>
      <c r="YB59" s="82"/>
      <c r="YC59" s="82"/>
      <c r="YD59" s="82"/>
      <c r="YE59" s="82"/>
      <c r="YF59" s="82"/>
      <c r="YG59" s="82"/>
      <c r="YH59" s="82"/>
      <c r="YI59" s="82"/>
      <c r="YJ59" s="82"/>
      <c r="YK59" s="82"/>
      <c r="YL59" s="82"/>
      <c r="YM59" s="82"/>
      <c r="YN59" s="82"/>
      <c r="YO59" s="82"/>
      <c r="YP59" s="82"/>
      <c r="YQ59" s="82"/>
      <c r="YR59" s="82"/>
      <c r="YS59" s="82"/>
      <c r="YT59" s="82"/>
      <c r="YU59" s="82"/>
      <c r="YV59" s="82"/>
      <c r="YW59" s="82"/>
      <c r="YX59" s="82"/>
      <c r="YY59" s="82"/>
      <c r="YZ59" s="82"/>
      <c r="ZA59" s="82"/>
      <c r="ZB59" s="82"/>
      <c r="ZC59" s="82"/>
      <c r="ZD59" s="82"/>
      <c r="ZE59" s="82"/>
      <c r="ZF59" s="82"/>
      <c r="ZG59" s="82"/>
      <c r="ZH59" s="82"/>
      <c r="ZI59" s="82"/>
      <c r="ZJ59" s="82"/>
      <c r="ZK59" s="82"/>
      <c r="ZL59" s="82"/>
      <c r="ZM59" s="82"/>
      <c r="ZN59" s="82"/>
      <c r="ZO59" s="82"/>
      <c r="ZP59" s="82"/>
      <c r="ZQ59" s="82"/>
      <c r="ZR59" s="82"/>
      <c r="ZS59" s="82"/>
      <c r="ZT59" s="82"/>
      <c r="ZU59" s="82"/>
      <c r="ZV59" s="82"/>
      <c r="ZW59" s="82"/>
      <c r="ZX59" s="82"/>
      <c r="ZY59" s="82"/>
      <c r="ZZ59" s="82"/>
      <c r="AAA59" s="82"/>
      <c r="AAB59" s="82"/>
      <c r="AAC59" s="82"/>
      <c r="AAD59" s="82"/>
      <c r="AAE59" s="82"/>
      <c r="AAF59" s="82"/>
      <c r="AAG59" s="82"/>
      <c r="AAH59" s="82"/>
      <c r="AAI59" s="82"/>
      <c r="AAJ59" s="82"/>
      <c r="AAK59" s="82"/>
      <c r="AAL59" s="82"/>
      <c r="AAM59" s="82"/>
      <c r="AAN59" s="82"/>
      <c r="AAO59" s="82"/>
      <c r="AAP59" s="82"/>
      <c r="AAQ59" s="82"/>
      <c r="AAR59" s="82"/>
      <c r="AAS59" s="82"/>
      <c r="AAT59" s="82"/>
      <c r="AAU59" s="82"/>
      <c r="AAV59" s="82"/>
      <c r="AAW59" s="82"/>
      <c r="AAX59" s="82"/>
      <c r="AAY59" s="82"/>
      <c r="AAZ59" s="82"/>
      <c r="ABA59" s="82"/>
      <c r="ABB59" s="82"/>
      <c r="ABC59" s="82"/>
      <c r="ABD59" s="82"/>
      <c r="ABE59" s="82"/>
      <c r="ABF59" s="82"/>
      <c r="ABG59" s="82"/>
      <c r="ABH59" s="82"/>
      <c r="ABI59" s="82"/>
      <c r="ABJ59" s="82"/>
      <c r="ABK59" s="82"/>
      <c r="ABL59" s="82"/>
      <c r="ABM59" s="82"/>
      <c r="ABN59" s="82"/>
      <c r="ABO59" s="82"/>
      <c r="ABP59" s="82"/>
      <c r="ABQ59" s="82"/>
      <c r="ABR59" s="82"/>
      <c r="ABS59" s="82"/>
      <c r="ABT59" s="82"/>
      <c r="ABU59" s="82"/>
      <c r="ABV59" s="82"/>
      <c r="ABW59" s="82"/>
      <c r="ABX59" s="82"/>
      <c r="ABY59" s="82"/>
      <c r="ABZ59" s="82"/>
      <c r="ACA59" s="82"/>
      <c r="ACB59" s="82"/>
      <c r="ACC59" s="82"/>
      <c r="ACD59" s="82"/>
      <c r="ACE59" s="82"/>
      <c r="ACF59" s="82"/>
      <c r="ACG59" s="82"/>
      <c r="ACH59" s="82"/>
      <c r="ACI59" s="82"/>
      <c r="ACJ59" s="82"/>
      <c r="ACK59" s="82"/>
      <c r="ACL59" s="82"/>
      <c r="ACM59" s="82"/>
      <c r="ACN59" s="82"/>
      <c r="ACO59" s="82"/>
      <c r="ACP59" s="82"/>
      <c r="ACQ59" s="82"/>
      <c r="ACR59" s="82"/>
      <c r="ACS59" s="82"/>
      <c r="ACT59" s="82"/>
      <c r="ACU59" s="82"/>
      <c r="ACV59" s="82"/>
      <c r="ACW59" s="82"/>
      <c r="ACX59" s="82"/>
      <c r="ACY59" s="82"/>
      <c r="ACZ59" s="82"/>
      <c r="ADA59" s="82"/>
      <c r="ADB59" s="82"/>
      <c r="ADC59" s="82"/>
      <c r="ADD59" s="82"/>
      <c r="ADE59" s="82"/>
      <c r="ADF59" s="82"/>
      <c r="ADG59" s="82"/>
      <c r="ADH59" s="82"/>
      <c r="ADI59" s="82"/>
      <c r="ADJ59" s="82"/>
      <c r="ADK59" s="82"/>
      <c r="ADL59" s="82"/>
      <c r="ADM59" s="82"/>
      <c r="ADN59" s="82"/>
      <c r="ADO59" s="82"/>
      <c r="ADP59" s="82"/>
      <c r="ADQ59" s="82"/>
      <c r="ADR59" s="82"/>
      <c r="ADS59" s="82"/>
      <c r="ADT59" s="82"/>
      <c r="ADU59" s="82"/>
      <c r="ADV59" s="82"/>
      <c r="ADW59" s="82"/>
      <c r="ADX59" s="82"/>
      <c r="ADY59" s="82"/>
      <c r="ADZ59" s="82"/>
      <c r="AEA59" s="82"/>
      <c r="AEB59" s="82"/>
      <c r="AEC59" s="82"/>
      <c r="AED59" s="82"/>
      <c r="AEE59" s="82"/>
      <c r="AEF59" s="82"/>
      <c r="AEG59" s="82"/>
      <c r="AEH59" s="82"/>
      <c r="AEI59" s="82"/>
      <c r="AEJ59" s="82"/>
      <c r="AEK59" s="82"/>
      <c r="AEL59" s="82"/>
      <c r="AEM59" s="82"/>
      <c r="AEN59" s="82"/>
      <c r="AEO59" s="82"/>
      <c r="AEP59" s="82"/>
      <c r="AEQ59" s="82"/>
      <c r="AER59" s="82"/>
      <c r="AES59" s="82"/>
      <c r="AET59" s="82"/>
      <c r="AEU59" s="82"/>
      <c r="AEV59" s="82"/>
      <c r="AEW59" s="82"/>
      <c r="AEX59" s="82"/>
      <c r="AEY59" s="82"/>
      <c r="AEZ59" s="82"/>
      <c r="AFA59" s="82"/>
      <c r="AFB59" s="82"/>
      <c r="AFC59" s="82"/>
      <c r="AFD59" s="82"/>
      <c r="AFE59" s="82"/>
      <c r="AFF59" s="82"/>
      <c r="AFG59" s="82"/>
      <c r="AFH59" s="82"/>
      <c r="AFI59" s="82"/>
      <c r="AFJ59" s="82"/>
      <c r="AFK59" s="82"/>
      <c r="AFL59" s="82"/>
      <c r="AFM59" s="82"/>
      <c r="AFN59" s="82"/>
      <c r="AFO59" s="82"/>
      <c r="AFP59" s="82"/>
      <c r="AFQ59" s="82"/>
      <c r="AFR59" s="82"/>
      <c r="AFS59" s="82"/>
      <c r="AFT59" s="82"/>
      <c r="AFU59" s="82"/>
      <c r="AFV59" s="82"/>
      <c r="AFW59" s="82"/>
      <c r="AFX59" s="82"/>
      <c r="AFY59" s="82"/>
      <c r="AFZ59" s="82"/>
      <c r="AGA59" s="82"/>
      <c r="AGB59" s="82"/>
      <c r="AGC59" s="82"/>
      <c r="AGD59" s="82"/>
      <c r="AGE59" s="82"/>
      <c r="AGF59" s="82"/>
      <c r="AGG59" s="82"/>
      <c r="AGH59" s="82"/>
      <c r="AGI59" s="82"/>
      <c r="AGJ59" s="82"/>
      <c r="AGK59" s="82"/>
      <c r="AGL59" s="82"/>
      <c r="AGM59" s="82"/>
      <c r="AGN59" s="82"/>
      <c r="AGO59" s="82"/>
      <c r="AGP59" s="82"/>
      <c r="AGQ59" s="82"/>
      <c r="AGR59" s="82"/>
      <c r="AGS59" s="82"/>
      <c r="AGT59" s="82"/>
      <c r="AGU59" s="82"/>
      <c r="AGV59" s="82"/>
      <c r="AGW59" s="82"/>
      <c r="AGX59" s="82"/>
      <c r="AGY59" s="82"/>
      <c r="AGZ59" s="82"/>
      <c r="AHA59" s="82"/>
      <c r="AHB59" s="82"/>
      <c r="AHC59" s="82"/>
      <c r="AHD59" s="82"/>
      <c r="AHE59" s="82"/>
      <c r="AHF59" s="82"/>
      <c r="AHG59" s="82"/>
      <c r="AHH59" s="82"/>
      <c r="AHI59" s="82"/>
      <c r="AHJ59" s="82"/>
      <c r="AHK59" s="82"/>
      <c r="AHL59" s="82"/>
      <c r="AHM59" s="82"/>
      <c r="AHN59" s="82"/>
      <c r="AHO59" s="82"/>
      <c r="AHP59" s="82"/>
      <c r="AHQ59" s="82"/>
      <c r="AHR59" s="82"/>
      <c r="AHS59" s="82"/>
      <c r="AHT59" s="82"/>
      <c r="AHU59" s="82"/>
      <c r="AHV59" s="82"/>
      <c r="AHW59" s="82"/>
      <c r="AHX59" s="82"/>
      <c r="AHY59" s="82"/>
      <c r="AHZ59" s="82"/>
      <c r="AIA59" s="82"/>
      <c r="AIB59" s="82"/>
      <c r="AIC59" s="82"/>
      <c r="AID59" s="82"/>
      <c r="AIE59" s="82"/>
      <c r="AIF59" s="82"/>
      <c r="AIG59" s="82"/>
      <c r="AIH59" s="82"/>
      <c r="AII59" s="82"/>
      <c r="AIJ59" s="82"/>
      <c r="AIK59" s="82"/>
      <c r="AIL59" s="82"/>
      <c r="AIM59" s="82"/>
      <c r="AIN59" s="82"/>
      <c r="AIO59" s="82"/>
      <c r="AIP59" s="82"/>
      <c r="AIQ59" s="82"/>
      <c r="AIR59" s="82"/>
      <c r="AIS59" s="82"/>
      <c r="AIT59" s="82"/>
      <c r="AIU59" s="82"/>
      <c r="AIV59" s="82"/>
      <c r="AIW59" s="82"/>
      <c r="AIX59" s="82"/>
      <c r="AIY59" s="82"/>
      <c r="AIZ59" s="82"/>
      <c r="AJA59" s="82"/>
      <c r="AJB59" s="82"/>
      <c r="AJC59" s="82"/>
      <c r="AJD59" s="82"/>
      <c r="AJE59" s="82"/>
      <c r="AJF59" s="82"/>
      <c r="AJG59" s="82"/>
      <c r="AJH59" s="82"/>
      <c r="AJI59" s="82"/>
      <c r="AJJ59" s="82"/>
      <c r="AJK59" s="82"/>
      <c r="AJL59" s="82"/>
      <c r="AJM59" s="82"/>
      <c r="AJN59" s="82"/>
      <c r="AJO59" s="82"/>
      <c r="AJP59" s="82"/>
      <c r="AJQ59" s="82"/>
      <c r="AJR59" s="82"/>
      <c r="AJS59" s="82"/>
      <c r="AJT59" s="82"/>
      <c r="AJU59" s="82"/>
      <c r="AJV59" s="82"/>
      <c r="AJW59" s="82"/>
      <c r="AJX59" s="82"/>
      <c r="AJY59" s="82"/>
      <c r="AJZ59" s="82"/>
      <c r="AKA59" s="82"/>
      <c r="AKB59" s="82"/>
      <c r="AKC59" s="82"/>
      <c r="AKD59" s="82"/>
      <c r="AKE59" s="82"/>
      <c r="AKF59" s="82"/>
      <c r="AKG59" s="82"/>
      <c r="AKH59" s="82"/>
      <c r="AKI59" s="82"/>
      <c r="AKJ59" s="82"/>
      <c r="AKK59" s="82"/>
      <c r="AKL59" s="82"/>
      <c r="AKM59" s="82"/>
      <c r="AKN59" s="82"/>
      <c r="AKO59" s="82"/>
      <c r="AKP59" s="82"/>
      <c r="AKQ59" s="82"/>
      <c r="AKR59" s="82"/>
      <c r="AKS59" s="82"/>
      <c r="AKT59" s="82"/>
      <c r="AKU59" s="82"/>
      <c r="AKV59" s="82"/>
      <c r="AKW59" s="82"/>
      <c r="AKX59" s="82"/>
      <c r="AKY59" s="82"/>
      <c r="AKZ59" s="82"/>
      <c r="ALA59" s="82"/>
      <c r="ALB59" s="82"/>
      <c r="ALC59" s="82"/>
      <c r="ALD59" s="82"/>
      <c r="ALE59" s="82"/>
      <c r="ALF59" s="82"/>
      <c r="ALG59" s="82"/>
      <c r="ALH59" s="82"/>
      <c r="ALI59" s="82"/>
      <c r="ALJ59" s="82"/>
      <c r="ALK59" s="82"/>
      <c r="ALL59" s="82"/>
      <c r="ALM59" s="82"/>
      <c r="ALN59" s="82"/>
      <c r="ALO59" s="82"/>
      <c r="ALP59" s="82"/>
      <c r="ALQ59" s="82"/>
      <c r="ALR59" s="82"/>
      <c r="ALS59" s="82"/>
      <c r="ALT59" s="82"/>
      <c r="ALU59" s="82"/>
      <c r="ALV59" s="82"/>
      <c r="ALW59" s="82"/>
      <c r="ALX59" s="82"/>
      <c r="ALY59" s="82"/>
      <c r="ALZ59" s="82"/>
      <c r="AMA59" s="82"/>
      <c r="AMB59" s="82"/>
      <c r="AMC59" s="82"/>
      <c r="AMD59" s="82"/>
      <c r="AME59" s="82"/>
      <c r="AMF59" s="82"/>
      <c r="AMG59" s="82"/>
      <c r="AMH59" s="82"/>
      <c r="AMI59" s="82"/>
      <c r="AMJ59" s="82"/>
    </row>
    <row r="60" spans="1:1024" s="81" customFormat="1" ht="38.25" outlineLevel="1" x14ac:dyDescent="0.2">
      <c r="A60" s="90" t="s">
        <v>80</v>
      </c>
      <c r="B60" s="90" t="s">
        <v>55</v>
      </c>
      <c r="C60" s="96" t="s">
        <v>15</v>
      </c>
      <c r="D60" s="104" t="s">
        <v>528</v>
      </c>
      <c r="E60" s="90" t="s">
        <v>696</v>
      </c>
      <c r="F60" s="92">
        <v>220</v>
      </c>
      <c r="G60" s="92"/>
      <c r="H60" s="93"/>
      <c r="I60" s="94">
        <f>ROUND(H60*F60,2)</f>
        <v>0</v>
      </c>
    </row>
    <row r="61" spans="1:1024" s="81" customFormat="1" ht="43.5" customHeight="1" outlineLevel="1" x14ac:dyDescent="0.2">
      <c r="A61" s="90" t="s">
        <v>81</v>
      </c>
      <c r="B61" s="96" t="s">
        <v>57</v>
      </c>
      <c r="C61" s="96" t="s">
        <v>15</v>
      </c>
      <c r="D61" s="104" t="s">
        <v>516</v>
      </c>
      <c r="E61" s="90" t="s">
        <v>706</v>
      </c>
      <c r="F61" s="92">
        <v>563.1</v>
      </c>
      <c r="G61" s="92"/>
      <c r="H61" s="93"/>
      <c r="I61" s="94">
        <f>ROUND(H61*F61,2)</f>
        <v>0</v>
      </c>
    </row>
    <row r="62" spans="1:1024" s="81" customFormat="1" ht="45" customHeight="1" outlineLevel="1" x14ac:dyDescent="0.2">
      <c r="A62" s="90" t="s">
        <v>82</v>
      </c>
      <c r="B62" s="96" t="s">
        <v>83</v>
      </c>
      <c r="C62" s="96" t="s">
        <v>15</v>
      </c>
      <c r="D62" s="91" t="s">
        <v>529</v>
      </c>
      <c r="E62" s="90" t="s">
        <v>706</v>
      </c>
      <c r="F62" s="92">
        <v>504.2</v>
      </c>
      <c r="G62" s="92"/>
      <c r="H62" s="93"/>
      <c r="I62" s="94">
        <f>ROUND(H62*F62,2)</f>
        <v>0</v>
      </c>
    </row>
    <row r="63" spans="1:1024" s="81" customFormat="1" ht="42.75" customHeight="1" outlineLevel="1" x14ac:dyDescent="0.2">
      <c r="A63" s="90" t="s">
        <v>84</v>
      </c>
      <c r="B63" s="96" t="s">
        <v>85</v>
      </c>
      <c r="C63" s="96" t="s">
        <v>15</v>
      </c>
      <c r="D63" s="104" t="s">
        <v>530</v>
      </c>
      <c r="E63" s="90" t="s">
        <v>705</v>
      </c>
      <c r="F63" s="92">
        <v>12.82</v>
      </c>
      <c r="G63" s="92"/>
      <c r="H63" s="93"/>
      <c r="I63" s="94">
        <f>ROUND(H63*F63,2)</f>
        <v>0</v>
      </c>
    </row>
    <row r="64" spans="1:1024" s="84" customFormat="1" outlineLevel="1" x14ac:dyDescent="0.2">
      <c r="A64" s="109" t="s">
        <v>86</v>
      </c>
      <c r="B64" s="109"/>
      <c r="C64" s="109"/>
      <c r="D64" s="108" t="s">
        <v>87</v>
      </c>
      <c r="E64" s="173"/>
      <c r="F64" s="92"/>
      <c r="G64" s="92"/>
      <c r="H64" s="94"/>
      <c r="I64" s="94"/>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82"/>
      <c r="JY64" s="82"/>
      <c r="JZ64" s="82"/>
      <c r="KA64" s="82"/>
      <c r="KB64" s="82"/>
      <c r="KC64" s="82"/>
      <c r="KD64" s="82"/>
      <c r="KE64" s="82"/>
      <c r="KF64" s="82"/>
      <c r="KG64" s="82"/>
      <c r="KH64" s="82"/>
      <c r="KI64" s="82"/>
      <c r="KJ64" s="82"/>
      <c r="KK64" s="82"/>
      <c r="KL64" s="82"/>
      <c r="KM64" s="82"/>
      <c r="KN64" s="82"/>
      <c r="KO64" s="82"/>
      <c r="KP64" s="82"/>
      <c r="KQ64" s="82"/>
      <c r="KR64" s="82"/>
      <c r="KS64" s="82"/>
      <c r="KT64" s="82"/>
      <c r="KU64" s="82"/>
      <c r="KV64" s="82"/>
      <c r="KW64" s="82"/>
      <c r="KX64" s="82"/>
      <c r="KY64" s="82"/>
      <c r="KZ64" s="82"/>
      <c r="LA64" s="82"/>
      <c r="LB64" s="82"/>
      <c r="LC64" s="82"/>
      <c r="LD64" s="82"/>
      <c r="LE64" s="82"/>
      <c r="LF64" s="82"/>
      <c r="LG64" s="82"/>
      <c r="LH64" s="82"/>
      <c r="LI64" s="82"/>
      <c r="LJ64" s="82"/>
      <c r="LK64" s="82"/>
      <c r="LL64" s="82"/>
      <c r="LM64" s="82"/>
      <c r="LN64" s="82"/>
      <c r="LO64" s="82"/>
      <c r="LP64" s="82"/>
      <c r="LQ64" s="82"/>
      <c r="LR64" s="82"/>
      <c r="LS64" s="82"/>
      <c r="LT64" s="82"/>
      <c r="LU64" s="82"/>
      <c r="LV64" s="82"/>
      <c r="LW64" s="82"/>
      <c r="LX64" s="82"/>
      <c r="LY64" s="82"/>
      <c r="LZ64" s="82"/>
      <c r="MA64" s="82"/>
      <c r="MB64" s="82"/>
      <c r="MC64" s="82"/>
      <c r="MD64" s="82"/>
      <c r="ME64" s="82"/>
      <c r="MF64" s="82"/>
      <c r="MG64" s="82"/>
      <c r="MH64" s="82"/>
      <c r="MI64" s="82"/>
      <c r="MJ64" s="82"/>
      <c r="MK64" s="82"/>
      <c r="ML64" s="82"/>
      <c r="MM64" s="82"/>
      <c r="MN64" s="82"/>
      <c r="MO64" s="82"/>
      <c r="MP64" s="82"/>
      <c r="MQ64" s="82"/>
      <c r="MR64" s="82"/>
      <c r="MS64" s="82"/>
      <c r="MT64" s="82"/>
      <c r="MU64" s="82"/>
      <c r="MV64" s="82"/>
      <c r="MW64" s="82"/>
      <c r="MX64" s="82"/>
      <c r="MY64" s="82"/>
      <c r="MZ64" s="82"/>
      <c r="NA64" s="82"/>
      <c r="NB64" s="82"/>
      <c r="NC64" s="82"/>
      <c r="ND64" s="82"/>
      <c r="NE64" s="82"/>
      <c r="NF64" s="82"/>
      <c r="NG64" s="82"/>
      <c r="NH64" s="82"/>
      <c r="NI64" s="82"/>
      <c r="NJ64" s="82"/>
      <c r="NK64" s="82"/>
      <c r="NL64" s="82"/>
      <c r="NM64" s="82"/>
      <c r="NN64" s="82"/>
      <c r="NO64" s="82"/>
      <c r="NP64" s="82"/>
      <c r="NQ64" s="82"/>
      <c r="NR64" s="82"/>
      <c r="NS64" s="82"/>
      <c r="NT64" s="82"/>
      <c r="NU64" s="82"/>
      <c r="NV64" s="82"/>
      <c r="NW64" s="82"/>
      <c r="NX64" s="82"/>
      <c r="NY64" s="82"/>
      <c r="NZ64" s="82"/>
      <c r="OA64" s="82"/>
      <c r="OB64" s="82"/>
      <c r="OC64" s="82"/>
      <c r="OD64" s="82"/>
      <c r="OE64" s="82"/>
      <c r="OF64" s="82"/>
      <c r="OG64" s="82"/>
      <c r="OH64" s="82"/>
      <c r="OI64" s="82"/>
      <c r="OJ64" s="82"/>
      <c r="OK64" s="82"/>
      <c r="OL64" s="82"/>
      <c r="OM64" s="82"/>
      <c r="ON64" s="82"/>
      <c r="OO64" s="82"/>
      <c r="OP64" s="82"/>
      <c r="OQ64" s="82"/>
      <c r="OR64" s="82"/>
      <c r="OS64" s="82"/>
      <c r="OT64" s="82"/>
      <c r="OU64" s="82"/>
      <c r="OV64" s="82"/>
      <c r="OW64" s="82"/>
      <c r="OX64" s="82"/>
      <c r="OY64" s="82"/>
      <c r="OZ64" s="82"/>
      <c r="PA64" s="82"/>
      <c r="PB64" s="82"/>
      <c r="PC64" s="82"/>
      <c r="PD64" s="82"/>
      <c r="PE64" s="82"/>
      <c r="PF64" s="82"/>
      <c r="PG64" s="82"/>
      <c r="PH64" s="82"/>
      <c r="PI64" s="82"/>
      <c r="PJ64" s="82"/>
      <c r="PK64" s="82"/>
      <c r="PL64" s="82"/>
      <c r="PM64" s="82"/>
      <c r="PN64" s="82"/>
      <c r="PO64" s="82"/>
      <c r="PP64" s="82"/>
      <c r="PQ64" s="82"/>
      <c r="PR64" s="82"/>
      <c r="PS64" s="82"/>
      <c r="PT64" s="82"/>
      <c r="PU64" s="82"/>
      <c r="PV64" s="82"/>
      <c r="PW64" s="82"/>
      <c r="PX64" s="82"/>
      <c r="PY64" s="82"/>
      <c r="PZ64" s="82"/>
      <c r="QA64" s="82"/>
      <c r="QB64" s="82"/>
      <c r="QC64" s="82"/>
      <c r="QD64" s="82"/>
      <c r="QE64" s="82"/>
      <c r="QF64" s="82"/>
      <c r="QG64" s="82"/>
      <c r="QH64" s="82"/>
      <c r="QI64" s="82"/>
      <c r="QJ64" s="82"/>
      <c r="QK64" s="82"/>
      <c r="QL64" s="82"/>
      <c r="QM64" s="82"/>
      <c r="QN64" s="82"/>
      <c r="QO64" s="82"/>
      <c r="QP64" s="82"/>
      <c r="QQ64" s="82"/>
      <c r="QR64" s="82"/>
      <c r="QS64" s="82"/>
      <c r="QT64" s="82"/>
      <c r="QU64" s="82"/>
      <c r="QV64" s="82"/>
      <c r="QW64" s="82"/>
      <c r="QX64" s="82"/>
      <c r="QY64" s="82"/>
      <c r="QZ64" s="82"/>
      <c r="RA64" s="82"/>
      <c r="RB64" s="82"/>
      <c r="RC64" s="82"/>
      <c r="RD64" s="82"/>
      <c r="RE64" s="82"/>
      <c r="RF64" s="82"/>
      <c r="RG64" s="82"/>
      <c r="RH64" s="82"/>
      <c r="RI64" s="82"/>
      <c r="RJ64" s="82"/>
      <c r="RK64" s="82"/>
      <c r="RL64" s="82"/>
      <c r="RM64" s="82"/>
      <c r="RN64" s="82"/>
      <c r="RO64" s="82"/>
      <c r="RP64" s="82"/>
      <c r="RQ64" s="82"/>
      <c r="RR64" s="82"/>
      <c r="RS64" s="82"/>
      <c r="RT64" s="82"/>
      <c r="RU64" s="82"/>
      <c r="RV64" s="82"/>
      <c r="RW64" s="82"/>
      <c r="RX64" s="82"/>
      <c r="RY64" s="82"/>
      <c r="RZ64" s="82"/>
      <c r="SA64" s="82"/>
      <c r="SB64" s="82"/>
      <c r="SC64" s="82"/>
      <c r="SD64" s="82"/>
      <c r="SE64" s="82"/>
      <c r="SF64" s="82"/>
      <c r="SG64" s="82"/>
      <c r="SH64" s="82"/>
      <c r="SI64" s="82"/>
      <c r="SJ64" s="82"/>
      <c r="SK64" s="82"/>
      <c r="SL64" s="82"/>
      <c r="SM64" s="82"/>
      <c r="SN64" s="82"/>
      <c r="SO64" s="82"/>
      <c r="SP64" s="82"/>
      <c r="SQ64" s="82"/>
      <c r="SR64" s="82"/>
      <c r="SS64" s="82"/>
      <c r="ST64" s="82"/>
      <c r="SU64" s="82"/>
      <c r="SV64" s="82"/>
      <c r="SW64" s="82"/>
      <c r="SX64" s="82"/>
      <c r="SY64" s="82"/>
      <c r="SZ64" s="82"/>
      <c r="TA64" s="82"/>
      <c r="TB64" s="82"/>
      <c r="TC64" s="82"/>
      <c r="TD64" s="82"/>
      <c r="TE64" s="82"/>
      <c r="TF64" s="82"/>
      <c r="TG64" s="82"/>
      <c r="TH64" s="82"/>
      <c r="TI64" s="82"/>
      <c r="TJ64" s="82"/>
      <c r="TK64" s="82"/>
      <c r="TL64" s="82"/>
      <c r="TM64" s="82"/>
      <c r="TN64" s="82"/>
      <c r="TO64" s="82"/>
      <c r="TP64" s="82"/>
      <c r="TQ64" s="82"/>
      <c r="TR64" s="82"/>
      <c r="TS64" s="82"/>
      <c r="TT64" s="82"/>
      <c r="TU64" s="82"/>
      <c r="TV64" s="82"/>
      <c r="TW64" s="82"/>
      <c r="TX64" s="82"/>
      <c r="TY64" s="82"/>
      <c r="TZ64" s="82"/>
      <c r="UA64" s="82"/>
      <c r="UB64" s="82"/>
      <c r="UC64" s="82"/>
      <c r="UD64" s="82"/>
      <c r="UE64" s="82"/>
      <c r="UF64" s="82"/>
      <c r="UG64" s="82"/>
      <c r="UH64" s="82"/>
      <c r="UI64" s="82"/>
      <c r="UJ64" s="82"/>
      <c r="UK64" s="82"/>
      <c r="UL64" s="82"/>
      <c r="UM64" s="82"/>
      <c r="UN64" s="82"/>
      <c r="UO64" s="82"/>
      <c r="UP64" s="82"/>
      <c r="UQ64" s="82"/>
      <c r="UR64" s="82"/>
      <c r="US64" s="82"/>
      <c r="UT64" s="82"/>
      <c r="UU64" s="82"/>
      <c r="UV64" s="82"/>
      <c r="UW64" s="82"/>
      <c r="UX64" s="82"/>
      <c r="UY64" s="82"/>
      <c r="UZ64" s="82"/>
      <c r="VA64" s="82"/>
      <c r="VB64" s="82"/>
      <c r="VC64" s="82"/>
      <c r="VD64" s="82"/>
      <c r="VE64" s="82"/>
      <c r="VF64" s="82"/>
      <c r="VG64" s="82"/>
      <c r="VH64" s="82"/>
      <c r="VI64" s="82"/>
      <c r="VJ64" s="82"/>
      <c r="VK64" s="82"/>
      <c r="VL64" s="82"/>
      <c r="VM64" s="82"/>
      <c r="VN64" s="82"/>
      <c r="VO64" s="82"/>
      <c r="VP64" s="82"/>
      <c r="VQ64" s="82"/>
      <c r="VR64" s="82"/>
      <c r="VS64" s="82"/>
      <c r="VT64" s="82"/>
      <c r="VU64" s="82"/>
      <c r="VV64" s="82"/>
      <c r="VW64" s="82"/>
      <c r="VX64" s="82"/>
      <c r="VY64" s="82"/>
      <c r="VZ64" s="82"/>
      <c r="WA64" s="82"/>
      <c r="WB64" s="82"/>
      <c r="WC64" s="82"/>
      <c r="WD64" s="82"/>
      <c r="WE64" s="82"/>
      <c r="WF64" s="82"/>
      <c r="WG64" s="82"/>
      <c r="WH64" s="82"/>
      <c r="WI64" s="82"/>
      <c r="WJ64" s="82"/>
      <c r="WK64" s="82"/>
      <c r="WL64" s="82"/>
      <c r="WM64" s="82"/>
      <c r="WN64" s="82"/>
      <c r="WO64" s="82"/>
      <c r="WP64" s="82"/>
      <c r="WQ64" s="82"/>
      <c r="WR64" s="82"/>
      <c r="WS64" s="82"/>
      <c r="WT64" s="82"/>
      <c r="WU64" s="82"/>
      <c r="WV64" s="82"/>
      <c r="WW64" s="82"/>
      <c r="WX64" s="82"/>
      <c r="WY64" s="82"/>
      <c r="WZ64" s="82"/>
      <c r="XA64" s="82"/>
      <c r="XB64" s="82"/>
      <c r="XC64" s="82"/>
      <c r="XD64" s="82"/>
      <c r="XE64" s="82"/>
      <c r="XF64" s="82"/>
      <c r="XG64" s="82"/>
      <c r="XH64" s="82"/>
      <c r="XI64" s="82"/>
      <c r="XJ64" s="82"/>
      <c r="XK64" s="82"/>
      <c r="XL64" s="82"/>
      <c r="XM64" s="82"/>
      <c r="XN64" s="82"/>
      <c r="XO64" s="82"/>
      <c r="XP64" s="82"/>
      <c r="XQ64" s="82"/>
      <c r="XR64" s="82"/>
      <c r="XS64" s="82"/>
      <c r="XT64" s="82"/>
      <c r="XU64" s="82"/>
      <c r="XV64" s="82"/>
      <c r="XW64" s="82"/>
      <c r="XX64" s="82"/>
      <c r="XY64" s="82"/>
      <c r="XZ64" s="82"/>
      <c r="YA64" s="82"/>
      <c r="YB64" s="82"/>
      <c r="YC64" s="82"/>
      <c r="YD64" s="82"/>
      <c r="YE64" s="82"/>
      <c r="YF64" s="82"/>
      <c r="YG64" s="82"/>
      <c r="YH64" s="82"/>
      <c r="YI64" s="82"/>
      <c r="YJ64" s="82"/>
      <c r="YK64" s="82"/>
      <c r="YL64" s="82"/>
      <c r="YM64" s="82"/>
      <c r="YN64" s="82"/>
      <c r="YO64" s="82"/>
      <c r="YP64" s="82"/>
      <c r="YQ64" s="82"/>
      <c r="YR64" s="82"/>
      <c r="YS64" s="82"/>
      <c r="YT64" s="82"/>
      <c r="YU64" s="82"/>
      <c r="YV64" s="82"/>
      <c r="YW64" s="82"/>
      <c r="YX64" s="82"/>
      <c r="YY64" s="82"/>
      <c r="YZ64" s="82"/>
      <c r="ZA64" s="82"/>
      <c r="ZB64" s="82"/>
      <c r="ZC64" s="82"/>
      <c r="ZD64" s="82"/>
      <c r="ZE64" s="82"/>
      <c r="ZF64" s="82"/>
      <c r="ZG64" s="82"/>
      <c r="ZH64" s="82"/>
      <c r="ZI64" s="82"/>
      <c r="ZJ64" s="82"/>
      <c r="ZK64" s="82"/>
      <c r="ZL64" s="82"/>
      <c r="ZM64" s="82"/>
      <c r="ZN64" s="82"/>
      <c r="ZO64" s="82"/>
      <c r="ZP64" s="82"/>
      <c r="ZQ64" s="82"/>
      <c r="ZR64" s="82"/>
      <c r="ZS64" s="82"/>
      <c r="ZT64" s="82"/>
      <c r="ZU64" s="82"/>
      <c r="ZV64" s="82"/>
      <c r="ZW64" s="82"/>
      <c r="ZX64" s="82"/>
      <c r="ZY64" s="82"/>
      <c r="ZZ64" s="82"/>
      <c r="AAA64" s="82"/>
      <c r="AAB64" s="82"/>
      <c r="AAC64" s="82"/>
      <c r="AAD64" s="82"/>
      <c r="AAE64" s="82"/>
      <c r="AAF64" s="82"/>
      <c r="AAG64" s="82"/>
      <c r="AAH64" s="82"/>
      <c r="AAI64" s="82"/>
      <c r="AAJ64" s="82"/>
      <c r="AAK64" s="82"/>
      <c r="AAL64" s="82"/>
      <c r="AAM64" s="82"/>
      <c r="AAN64" s="82"/>
      <c r="AAO64" s="82"/>
      <c r="AAP64" s="82"/>
      <c r="AAQ64" s="82"/>
      <c r="AAR64" s="82"/>
      <c r="AAS64" s="82"/>
      <c r="AAT64" s="82"/>
      <c r="AAU64" s="82"/>
      <c r="AAV64" s="82"/>
      <c r="AAW64" s="82"/>
      <c r="AAX64" s="82"/>
      <c r="AAY64" s="82"/>
      <c r="AAZ64" s="82"/>
      <c r="ABA64" s="82"/>
      <c r="ABB64" s="82"/>
      <c r="ABC64" s="82"/>
      <c r="ABD64" s="82"/>
      <c r="ABE64" s="82"/>
      <c r="ABF64" s="82"/>
      <c r="ABG64" s="82"/>
      <c r="ABH64" s="82"/>
      <c r="ABI64" s="82"/>
      <c r="ABJ64" s="82"/>
      <c r="ABK64" s="82"/>
      <c r="ABL64" s="82"/>
      <c r="ABM64" s="82"/>
      <c r="ABN64" s="82"/>
      <c r="ABO64" s="82"/>
      <c r="ABP64" s="82"/>
      <c r="ABQ64" s="82"/>
      <c r="ABR64" s="82"/>
      <c r="ABS64" s="82"/>
      <c r="ABT64" s="82"/>
      <c r="ABU64" s="82"/>
      <c r="ABV64" s="82"/>
      <c r="ABW64" s="82"/>
      <c r="ABX64" s="82"/>
      <c r="ABY64" s="82"/>
      <c r="ABZ64" s="82"/>
      <c r="ACA64" s="82"/>
      <c r="ACB64" s="82"/>
      <c r="ACC64" s="82"/>
      <c r="ACD64" s="82"/>
      <c r="ACE64" s="82"/>
      <c r="ACF64" s="82"/>
      <c r="ACG64" s="82"/>
      <c r="ACH64" s="82"/>
      <c r="ACI64" s="82"/>
      <c r="ACJ64" s="82"/>
      <c r="ACK64" s="82"/>
      <c r="ACL64" s="82"/>
      <c r="ACM64" s="82"/>
      <c r="ACN64" s="82"/>
      <c r="ACO64" s="82"/>
      <c r="ACP64" s="82"/>
      <c r="ACQ64" s="82"/>
      <c r="ACR64" s="82"/>
      <c r="ACS64" s="82"/>
      <c r="ACT64" s="82"/>
      <c r="ACU64" s="82"/>
      <c r="ACV64" s="82"/>
      <c r="ACW64" s="82"/>
      <c r="ACX64" s="82"/>
      <c r="ACY64" s="82"/>
      <c r="ACZ64" s="82"/>
      <c r="ADA64" s="82"/>
      <c r="ADB64" s="82"/>
      <c r="ADC64" s="82"/>
      <c r="ADD64" s="82"/>
      <c r="ADE64" s="82"/>
      <c r="ADF64" s="82"/>
      <c r="ADG64" s="82"/>
      <c r="ADH64" s="82"/>
      <c r="ADI64" s="82"/>
      <c r="ADJ64" s="82"/>
      <c r="ADK64" s="82"/>
      <c r="ADL64" s="82"/>
      <c r="ADM64" s="82"/>
      <c r="ADN64" s="82"/>
      <c r="ADO64" s="82"/>
      <c r="ADP64" s="82"/>
      <c r="ADQ64" s="82"/>
      <c r="ADR64" s="82"/>
      <c r="ADS64" s="82"/>
      <c r="ADT64" s="82"/>
      <c r="ADU64" s="82"/>
      <c r="ADV64" s="82"/>
      <c r="ADW64" s="82"/>
      <c r="ADX64" s="82"/>
      <c r="ADY64" s="82"/>
      <c r="ADZ64" s="82"/>
      <c r="AEA64" s="82"/>
      <c r="AEB64" s="82"/>
      <c r="AEC64" s="82"/>
      <c r="AED64" s="82"/>
      <c r="AEE64" s="82"/>
      <c r="AEF64" s="82"/>
      <c r="AEG64" s="82"/>
      <c r="AEH64" s="82"/>
      <c r="AEI64" s="82"/>
      <c r="AEJ64" s="82"/>
      <c r="AEK64" s="82"/>
      <c r="AEL64" s="82"/>
      <c r="AEM64" s="82"/>
      <c r="AEN64" s="82"/>
      <c r="AEO64" s="82"/>
      <c r="AEP64" s="82"/>
      <c r="AEQ64" s="82"/>
      <c r="AER64" s="82"/>
      <c r="AES64" s="82"/>
      <c r="AET64" s="82"/>
      <c r="AEU64" s="82"/>
      <c r="AEV64" s="82"/>
      <c r="AEW64" s="82"/>
      <c r="AEX64" s="82"/>
      <c r="AEY64" s="82"/>
      <c r="AEZ64" s="82"/>
      <c r="AFA64" s="82"/>
      <c r="AFB64" s="82"/>
      <c r="AFC64" s="82"/>
      <c r="AFD64" s="82"/>
      <c r="AFE64" s="82"/>
      <c r="AFF64" s="82"/>
      <c r="AFG64" s="82"/>
      <c r="AFH64" s="82"/>
      <c r="AFI64" s="82"/>
      <c r="AFJ64" s="82"/>
      <c r="AFK64" s="82"/>
      <c r="AFL64" s="82"/>
      <c r="AFM64" s="82"/>
      <c r="AFN64" s="82"/>
      <c r="AFO64" s="82"/>
      <c r="AFP64" s="82"/>
      <c r="AFQ64" s="82"/>
      <c r="AFR64" s="82"/>
      <c r="AFS64" s="82"/>
      <c r="AFT64" s="82"/>
      <c r="AFU64" s="82"/>
      <c r="AFV64" s="82"/>
      <c r="AFW64" s="82"/>
      <c r="AFX64" s="82"/>
      <c r="AFY64" s="82"/>
      <c r="AFZ64" s="82"/>
      <c r="AGA64" s="82"/>
      <c r="AGB64" s="82"/>
      <c r="AGC64" s="82"/>
      <c r="AGD64" s="82"/>
      <c r="AGE64" s="82"/>
      <c r="AGF64" s="82"/>
      <c r="AGG64" s="82"/>
      <c r="AGH64" s="82"/>
      <c r="AGI64" s="82"/>
      <c r="AGJ64" s="82"/>
      <c r="AGK64" s="82"/>
      <c r="AGL64" s="82"/>
      <c r="AGM64" s="82"/>
      <c r="AGN64" s="82"/>
      <c r="AGO64" s="82"/>
      <c r="AGP64" s="82"/>
      <c r="AGQ64" s="82"/>
      <c r="AGR64" s="82"/>
      <c r="AGS64" s="82"/>
      <c r="AGT64" s="82"/>
      <c r="AGU64" s="82"/>
      <c r="AGV64" s="82"/>
      <c r="AGW64" s="82"/>
      <c r="AGX64" s="82"/>
      <c r="AGY64" s="82"/>
      <c r="AGZ64" s="82"/>
      <c r="AHA64" s="82"/>
      <c r="AHB64" s="82"/>
      <c r="AHC64" s="82"/>
      <c r="AHD64" s="82"/>
      <c r="AHE64" s="82"/>
      <c r="AHF64" s="82"/>
      <c r="AHG64" s="82"/>
      <c r="AHH64" s="82"/>
      <c r="AHI64" s="82"/>
      <c r="AHJ64" s="82"/>
      <c r="AHK64" s="82"/>
      <c r="AHL64" s="82"/>
      <c r="AHM64" s="82"/>
      <c r="AHN64" s="82"/>
      <c r="AHO64" s="82"/>
      <c r="AHP64" s="82"/>
      <c r="AHQ64" s="82"/>
      <c r="AHR64" s="82"/>
      <c r="AHS64" s="82"/>
      <c r="AHT64" s="82"/>
      <c r="AHU64" s="82"/>
      <c r="AHV64" s="82"/>
      <c r="AHW64" s="82"/>
      <c r="AHX64" s="82"/>
      <c r="AHY64" s="82"/>
      <c r="AHZ64" s="82"/>
      <c r="AIA64" s="82"/>
      <c r="AIB64" s="82"/>
      <c r="AIC64" s="82"/>
      <c r="AID64" s="82"/>
      <c r="AIE64" s="82"/>
      <c r="AIF64" s="82"/>
      <c r="AIG64" s="82"/>
      <c r="AIH64" s="82"/>
      <c r="AII64" s="82"/>
      <c r="AIJ64" s="82"/>
      <c r="AIK64" s="82"/>
      <c r="AIL64" s="82"/>
      <c r="AIM64" s="82"/>
      <c r="AIN64" s="82"/>
      <c r="AIO64" s="82"/>
      <c r="AIP64" s="82"/>
      <c r="AIQ64" s="82"/>
      <c r="AIR64" s="82"/>
      <c r="AIS64" s="82"/>
      <c r="AIT64" s="82"/>
      <c r="AIU64" s="82"/>
      <c r="AIV64" s="82"/>
      <c r="AIW64" s="82"/>
      <c r="AIX64" s="82"/>
      <c r="AIY64" s="82"/>
      <c r="AIZ64" s="82"/>
      <c r="AJA64" s="82"/>
      <c r="AJB64" s="82"/>
      <c r="AJC64" s="82"/>
      <c r="AJD64" s="82"/>
      <c r="AJE64" s="82"/>
      <c r="AJF64" s="82"/>
      <c r="AJG64" s="82"/>
      <c r="AJH64" s="82"/>
      <c r="AJI64" s="82"/>
      <c r="AJJ64" s="82"/>
      <c r="AJK64" s="82"/>
      <c r="AJL64" s="82"/>
      <c r="AJM64" s="82"/>
      <c r="AJN64" s="82"/>
      <c r="AJO64" s="82"/>
      <c r="AJP64" s="82"/>
      <c r="AJQ64" s="82"/>
      <c r="AJR64" s="82"/>
      <c r="AJS64" s="82"/>
      <c r="AJT64" s="82"/>
      <c r="AJU64" s="82"/>
      <c r="AJV64" s="82"/>
      <c r="AJW64" s="82"/>
      <c r="AJX64" s="82"/>
      <c r="AJY64" s="82"/>
      <c r="AJZ64" s="82"/>
      <c r="AKA64" s="82"/>
      <c r="AKB64" s="82"/>
      <c r="AKC64" s="82"/>
      <c r="AKD64" s="82"/>
      <c r="AKE64" s="82"/>
      <c r="AKF64" s="82"/>
      <c r="AKG64" s="82"/>
      <c r="AKH64" s="82"/>
      <c r="AKI64" s="82"/>
      <c r="AKJ64" s="82"/>
      <c r="AKK64" s="82"/>
      <c r="AKL64" s="82"/>
      <c r="AKM64" s="82"/>
      <c r="AKN64" s="82"/>
      <c r="AKO64" s="82"/>
      <c r="AKP64" s="82"/>
      <c r="AKQ64" s="82"/>
      <c r="AKR64" s="82"/>
      <c r="AKS64" s="82"/>
      <c r="AKT64" s="82"/>
      <c r="AKU64" s="82"/>
      <c r="AKV64" s="82"/>
      <c r="AKW64" s="82"/>
      <c r="AKX64" s="82"/>
      <c r="AKY64" s="82"/>
      <c r="AKZ64" s="82"/>
      <c r="ALA64" s="82"/>
      <c r="ALB64" s="82"/>
      <c r="ALC64" s="82"/>
      <c r="ALD64" s="82"/>
      <c r="ALE64" s="82"/>
      <c r="ALF64" s="82"/>
      <c r="ALG64" s="82"/>
      <c r="ALH64" s="82"/>
      <c r="ALI64" s="82"/>
      <c r="ALJ64" s="82"/>
      <c r="ALK64" s="82"/>
      <c r="ALL64" s="82"/>
      <c r="ALM64" s="82"/>
      <c r="ALN64" s="82"/>
      <c r="ALO64" s="82"/>
      <c r="ALP64" s="82"/>
      <c r="ALQ64" s="82"/>
      <c r="ALR64" s="82"/>
      <c r="ALS64" s="82"/>
      <c r="ALT64" s="82"/>
      <c r="ALU64" s="82"/>
      <c r="ALV64" s="82"/>
      <c r="ALW64" s="82"/>
      <c r="ALX64" s="82"/>
      <c r="ALY64" s="82"/>
      <c r="ALZ64" s="82"/>
      <c r="AMA64" s="82"/>
      <c r="AMB64" s="82"/>
      <c r="AMC64" s="82"/>
      <c r="AMD64" s="82"/>
      <c r="AME64" s="82"/>
      <c r="AMF64" s="82"/>
      <c r="AMG64" s="82"/>
      <c r="AMH64" s="82"/>
      <c r="AMI64" s="82"/>
      <c r="AMJ64" s="82"/>
    </row>
    <row r="65" spans="1:16" s="81" customFormat="1" ht="38.25" outlineLevel="1" x14ac:dyDescent="0.2">
      <c r="A65" s="90" t="s">
        <v>88</v>
      </c>
      <c r="B65" s="90" t="s">
        <v>55</v>
      </c>
      <c r="C65" s="96" t="s">
        <v>15</v>
      </c>
      <c r="D65" s="104" t="s">
        <v>531</v>
      </c>
      <c r="E65" s="90" t="s">
        <v>696</v>
      </c>
      <c r="F65" s="92">
        <v>281.26</v>
      </c>
      <c r="G65" s="92"/>
      <c r="H65" s="93"/>
      <c r="I65" s="94">
        <f>ROUND(H65*F65,2)</f>
        <v>0</v>
      </c>
    </row>
    <row r="66" spans="1:16" s="81" customFormat="1" ht="38.25" outlineLevel="1" x14ac:dyDescent="0.2">
      <c r="A66" s="90" t="s">
        <v>89</v>
      </c>
      <c r="B66" s="96" t="s">
        <v>57</v>
      </c>
      <c r="C66" s="96" t="s">
        <v>15</v>
      </c>
      <c r="D66" s="104" t="s">
        <v>516</v>
      </c>
      <c r="E66" s="90" t="s">
        <v>706</v>
      </c>
      <c r="F66" s="92">
        <v>564.29999999999995</v>
      </c>
      <c r="G66" s="92"/>
      <c r="H66" s="93"/>
      <c r="I66" s="94">
        <f>ROUND(H66*F66,2)</f>
        <v>0</v>
      </c>
    </row>
    <row r="67" spans="1:16" s="81" customFormat="1" ht="38.25" outlineLevel="1" x14ac:dyDescent="0.2">
      <c r="A67" s="90" t="s">
        <v>90</v>
      </c>
      <c r="B67" s="96" t="s">
        <v>83</v>
      </c>
      <c r="C67" s="96" t="s">
        <v>15</v>
      </c>
      <c r="D67" s="91" t="s">
        <v>529</v>
      </c>
      <c r="E67" s="90" t="s">
        <v>706</v>
      </c>
      <c r="F67" s="92">
        <v>264.5</v>
      </c>
      <c r="G67" s="92"/>
      <c r="H67" s="93"/>
      <c r="I67" s="94">
        <f>ROUND(H67*F67,2)</f>
        <v>0</v>
      </c>
    </row>
    <row r="68" spans="1:16" s="81" customFormat="1" ht="39.75" customHeight="1" outlineLevel="1" x14ac:dyDescent="0.2">
      <c r="A68" s="90" t="s">
        <v>91</v>
      </c>
      <c r="B68" s="96" t="s">
        <v>85</v>
      </c>
      <c r="C68" s="96" t="s">
        <v>15</v>
      </c>
      <c r="D68" s="104" t="s">
        <v>530</v>
      </c>
      <c r="E68" s="90" t="s">
        <v>705</v>
      </c>
      <c r="F68" s="92">
        <v>16.54</v>
      </c>
      <c r="G68" s="92"/>
      <c r="H68" s="93"/>
      <c r="I68" s="94">
        <f>ROUND(H68*F68,2)</f>
        <v>0</v>
      </c>
    </row>
    <row r="69" spans="1:16" ht="20.100000000000001" customHeight="1" outlineLevel="1" x14ac:dyDescent="0.2">
      <c r="A69" s="22" t="s">
        <v>92</v>
      </c>
      <c r="B69" s="22"/>
      <c r="C69" s="22"/>
      <c r="D69" s="16" t="s">
        <v>93</v>
      </c>
      <c r="E69" s="24"/>
      <c r="F69" s="20"/>
      <c r="G69" s="20"/>
      <c r="H69" s="21"/>
      <c r="I69" s="21"/>
      <c r="N69" s="81"/>
      <c r="P69" s="81"/>
    </row>
    <row r="70" spans="1:16" s="81" customFormat="1" ht="30" customHeight="1" outlineLevel="1" x14ac:dyDescent="0.2">
      <c r="A70" s="90" t="s">
        <v>94</v>
      </c>
      <c r="B70" s="90">
        <v>93182</v>
      </c>
      <c r="C70" s="90" t="s">
        <v>21</v>
      </c>
      <c r="D70" s="104" t="s">
        <v>532</v>
      </c>
      <c r="E70" s="90" t="s">
        <v>190</v>
      </c>
      <c r="F70" s="92">
        <v>5.6</v>
      </c>
      <c r="G70" s="92"/>
      <c r="H70" s="93"/>
      <c r="I70" s="94">
        <f t="shared" ref="I70:I75" si="2">ROUND(H70*F70,2)</f>
        <v>0</v>
      </c>
    </row>
    <row r="71" spans="1:16" s="81" customFormat="1" ht="33" customHeight="1" outlineLevel="1" x14ac:dyDescent="0.2">
      <c r="A71" s="90" t="s">
        <v>95</v>
      </c>
      <c r="B71" s="90">
        <v>93183</v>
      </c>
      <c r="C71" s="90" t="s">
        <v>21</v>
      </c>
      <c r="D71" s="104" t="s">
        <v>533</v>
      </c>
      <c r="E71" s="90" t="s">
        <v>190</v>
      </c>
      <c r="F71" s="92">
        <v>75.92</v>
      </c>
      <c r="G71" s="92"/>
      <c r="H71" s="93"/>
      <c r="I71" s="94">
        <f t="shared" si="2"/>
        <v>0</v>
      </c>
    </row>
    <row r="72" spans="1:16" s="81" customFormat="1" ht="38.25" outlineLevel="1" x14ac:dyDescent="0.2">
      <c r="A72" s="90" t="s">
        <v>96</v>
      </c>
      <c r="B72" s="90">
        <v>93194</v>
      </c>
      <c r="C72" s="90" t="s">
        <v>21</v>
      </c>
      <c r="D72" s="104" t="s">
        <v>534</v>
      </c>
      <c r="E72" s="90" t="s">
        <v>190</v>
      </c>
      <c r="F72" s="92">
        <v>5.6</v>
      </c>
      <c r="G72" s="92"/>
      <c r="H72" s="93"/>
      <c r="I72" s="94">
        <f t="shared" si="2"/>
        <v>0</v>
      </c>
    </row>
    <row r="73" spans="1:16" s="81" customFormat="1" ht="38.25" outlineLevel="1" x14ac:dyDescent="0.2">
      <c r="A73" s="90" t="s">
        <v>97</v>
      </c>
      <c r="B73" s="90">
        <v>93195</v>
      </c>
      <c r="C73" s="90" t="s">
        <v>21</v>
      </c>
      <c r="D73" s="104" t="s">
        <v>535</v>
      </c>
      <c r="E73" s="90" t="s">
        <v>190</v>
      </c>
      <c r="F73" s="92">
        <v>75.92</v>
      </c>
      <c r="G73" s="92"/>
      <c r="H73" s="93"/>
      <c r="I73" s="94">
        <f t="shared" si="2"/>
        <v>0</v>
      </c>
    </row>
    <row r="74" spans="1:16" s="81" customFormat="1" ht="30" customHeight="1" outlineLevel="1" x14ac:dyDescent="0.2">
      <c r="A74" s="90" t="s">
        <v>98</v>
      </c>
      <c r="B74" s="90">
        <v>93184</v>
      </c>
      <c r="C74" s="90" t="s">
        <v>21</v>
      </c>
      <c r="D74" s="104" t="s">
        <v>536</v>
      </c>
      <c r="E74" s="90" t="s">
        <v>190</v>
      </c>
      <c r="F74" s="92">
        <v>33</v>
      </c>
      <c r="G74" s="92"/>
      <c r="H74" s="93"/>
      <c r="I74" s="94">
        <f t="shared" si="2"/>
        <v>0</v>
      </c>
    </row>
    <row r="75" spans="1:16" s="81" customFormat="1" ht="28.5" customHeight="1" outlineLevel="1" x14ac:dyDescent="0.2">
      <c r="A75" s="90" t="s">
        <v>99</v>
      </c>
      <c r="B75" s="90">
        <v>93185</v>
      </c>
      <c r="C75" s="90" t="s">
        <v>21</v>
      </c>
      <c r="D75" s="104" t="s">
        <v>537</v>
      </c>
      <c r="E75" s="90" t="s">
        <v>190</v>
      </c>
      <c r="F75" s="92">
        <v>3</v>
      </c>
      <c r="G75" s="92"/>
      <c r="H75" s="93"/>
      <c r="I75" s="94">
        <f t="shared" si="2"/>
        <v>0</v>
      </c>
    </row>
    <row r="76" spans="1:16" outlineLevel="1" x14ac:dyDescent="0.2">
      <c r="A76" s="272" t="s">
        <v>711</v>
      </c>
      <c r="B76" s="273"/>
      <c r="C76" s="273"/>
      <c r="D76" s="273"/>
      <c r="E76" s="273"/>
      <c r="F76" s="273"/>
      <c r="G76" s="274"/>
      <c r="H76" s="16"/>
      <c r="I76" s="17">
        <f>SUM(I60:I75)</f>
        <v>0</v>
      </c>
    </row>
    <row r="77" spans="1:16" x14ac:dyDescent="0.2">
      <c r="A77" s="11">
        <v>5</v>
      </c>
      <c r="B77" s="11"/>
      <c r="C77" s="11"/>
      <c r="D77" s="262" t="s">
        <v>1099</v>
      </c>
      <c r="E77" s="12"/>
      <c r="F77" s="14"/>
      <c r="G77" s="140"/>
      <c r="H77" s="12"/>
      <c r="I77" s="15">
        <f>I81</f>
        <v>0</v>
      </c>
    </row>
    <row r="78" spans="1:16" ht="20.100000000000001" customHeight="1" outlineLevel="1" x14ac:dyDescent="0.2">
      <c r="A78" s="22" t="s">
        <v>100</v>
      </c>
      <c r="B78" s="18"/>
      <c r="C78" s="18"/>
      <c r="D78" s="16" t="s">
        <v>101</v>
      </c>
      <c r="E78" s="19"/>
      <c r="F78" s="20"/>
      <c r="G78" s="20"/>
      <c r="H78" s="21"/>
      <c r="I78" s="21"/>
    </row>
    <row r="79" spans="1:16" s="81" customFormat="1" ht="44.25" customHeight="1" outlineLevel="1" x14ac:dyDescent="0.2">
      <c r="A79" s="96" t="s">
        <v>102</v>
      </c>
      <c r="B79" s="96" t="s">
        <v>263</v>
      </c>
      <c r="C79" s="96" t="s">
        <v>15</v>
      </c>
      <c r="D79" s="104" t="s">
        <v>960</v>
      </c>
      <c r="E79" s="96" t="s">
        <v>696</v>
      </c>
      <c r="F79" s="92">
        <v>861.62</v>
      </c>
      <c r="G79" s="92"/>
      <c r="H79" s="93"/>
      <c r="I79" s="94">
        <f>ROUND(H79*F79,2)</f>
        <v>0</v>
      </c>
    </row>
    <row r="80" spans="1:16" s="81" customFormat="1" ht="36" customHeight="1" outlineLevel="1" x14ac:dyDescent="0.2">
      <c r="A80" s="96" t="s">
        <v>103</v>
      </c>
      <c r="B80" s="96" t="s">
        <v>962</v>
      </c>
      <c r="C80" s="96" t="s">
        <v>15</v>
      </c>
      <c r="D80" s="104" t="s">
        <v>961</v>
      </c>
      <c r="E80" s="96" t="s">
        <v>696</v>
      </c>
      <c r="F80" s="92">
        <v>259.57</v>
      </c>
      <c r="G80" s="92"/>
      <c r="H80" s="93"/>
      <c r="I80" s="94">
        <f>ROUND(H80*F80,2)</f>
        <v>0</v>
      </c>
    </row>
    <row r="81" spans="1:1024" outlineLevel="1" x14ac:dyDescent="0.2">
      <c r="A81" s="272" t="s">
        <v>712</v>
      </c>
      <c r="B81" s="273"/>
      <c r="C81" s="273"/>
      <c r="D81" s="273"/>
      <c r="E81" s="273"/>
      <c r="F81" s="273"/>
      <c r="G81" s="274"/>
      <c r="H81" s="16"/>
      <c r="I81" s="17">
        <f>SUM(I79:I80)</f>
        <v>0</v>
      </c>
    </row>
    <row r="82" spans="1:1024" ht="14.25" customHeight="1" x14ac:dyDescent="0.2">
      <c r="A82" s="11">
        <v>6</v>
      </c>
      <c r="B82" s="11"/>
      <c r="C82" s="11"/>
      <c r="D82" s="262" t="s">
        <v>104</v>
      </c>
      <c r="E82" s="12"/>
      <c r="F82" s="14"/>
      <c r="G82" s="140"/>
      <c r="H82" s="12"/>
      <c r="I82" s="15">
        <f>I103</f>
        <v>0</v>
      </c>
    </row>
    <row r="83" spans="1:1024" outlineLevel="1" x14ac:dyDescent="0.2">
      <c r="A83" s="22" t="s">
        <v>105</v>
      </c>
      <c r="B83" s="22"/>
      <c r="C83" s="22"/>
      <c r="D83" s="16" t="s">
        <v>106</v>
      </c>
      <c r="E83" s="16"/>
      <c r="F83" s="26"/>
      <c r="G83" s="20"/>
      <c r="H83" s="21"/>
      <c r="I83" s="21"/>
    </row>
    <row r="84" spans="1:1024" s="81" customFormat="1" ht="51" outlineLevel="1" x14ac:dyDescent="0.2">
      <c r="A84" s="96" t="s">
        <v>107</v>
      </c>
      <c r="B84" s="96" t="s">
        <v>108</v>
      </c>
      <c r="C84" s="96" t="s">
        <v>15</v>
      </c>
      <c r="D84" s="104" t="s">
        <v>538</v>
      </c>
      <c r="E84" s="90" t="s">
        <v>331</v>
      </c>
      <c r="F84" s="92">
        <v>16</v>
      </c>
      <c r="G84" s="92"/>
      <c r="H84" s="93"/>
      <c r="I84" s="94">
        <f>ROUND(H84*F84,2)</f>
        <v>0</v>
      </c>
    </row>
    <row r="85" spans="1:1024" s="81" customFormat="1" ht="38.25" outlineLevel="1" x14ac:dyDescent="0.2">
      <c r="A85" s="96" t="s">
        <v>109</v>
      </c>
      <c r="B85" s="96">
        <v>8030</v>
      </c>
      <c r="C85" s="96" t="s">
        <v>110</v>
      </c>
      <c r="D85" s="104" t="s">
        <v>539</v>
      </c>
      <c r="E85" s="90" t="s">
        <v>331</v>
      </c>
      <c r="F85" s="92">
        <v>6</v>
      </c>
      <c r="G85" s="92"/>
      <c r="H85" s="93"/>
      <c r="I85" s="94">
        <f>ROUND(H85*F85,2)</f>
        <v>0</v>
      </c>
    </row>
    <row r="86" spans="1:1024" s="81" customFormat="1" ht="51" outlineLevel="1" x14ac:dyDescent="0.2">
      <c r="A86" s="96" t="s">
        <v>713</v>
      </c>
      <c r="B86" s="96" t="s">
        <v>1080</v>
      </c>
      <c r="C86" s="96" t="s">
        <v>48</v>
      </c>
      <c r="D86" s="104" t="s">
        <v>540</v>
      </c>
      <c r="E86" s="90" t="s">
        <v>696</v>
      </c>
      <c r="F86" s="92">
        <v>2.52</v>
      </c>
      <c r="G86" s="92"/>
      <c r="H86" s="93"/>
      <c r="I86" s="94">
        <f>ROUND(H86*F86,2)</f>
        <v>0</v>
      </c>
    </row>
    <row r="87" spans="1:1024" s="84" customFormat="1" outlineLevel="1" x14ac:dyDescent="0.2">
      <c r="A87" s="109" t="s">
        <v>111</v>
      </c>
      <c r="B87" s="96"/>
      <c r="C87" s="96"/>
      <c r="D87" s="108" t="s">
        <v>112</v>
      </c>
      <c r="E87" s="96"/>
      <c r="F87" s="92"/>
      <c r="G87" s="92"/>
      <c r="H87" s="94"/>
      <c r="I87" s="94"/>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82"/>
      <c r="JY87" s="82"/>
      <c r="JZ87" s="82"/>
      <c r="KA87" s="82"/>
      <c r="KB87" s="82"/>
      <c r="KC87" s="82"/>
      <c r="KD87" s="82"/>
      <c r="KE87" s="82"/>
      <c r="KF87" s="82"/>
      <c r="KG87" s="82"/>
      <c r="KH87" s="82"/>
      <c r="KI87" s="82"/>
      <c r="KJ87" s="82"/>
      <c r="KK87" s="82"/>
      <c r="KL87" s="82"/>
      <c r="KM87" s="82"/>
      <c r="KN87" s="82"/>
      <c r="KO87" s="82"/>
      <c r="KP87" s="82"/>
      <c r="KQ87" s="82"/>
      <c r="KR87" s="82"/>
      <c r="KS87" s="82"/>
      <c r="KT87" s="82"/>
      <c r="KU87" s="82"/>
      <c r="KV87" s="82"/>
      <c r="KW87" s="82"/>
      <c r="KX87" s="82"/>
      <c r="KY87" s="82"/>
      <c r="KZ87" s="82"/>
      <c r="LA87" s="82"/>
      <c r="LB87" s="82"/>
      <c r="LC87" s="82"/>
      <c r="LD87" s="82"/>
      <c r="LE87" s="82"/>
      <c r="LF87" s="82"/>
      <c r="LG87" s="82"/>
      <c r="LH87" s="82"/>
      <c r="LI87" s="82"/>
      <c r="LJ87" s="82"/>
      <c r="LK87" s="82"/>
      <c r="LL87" s="82"/>
      <c r="LM87" s="82"/>
      <c r="LN87" s="82"/>
      <c r="LO87" s="82"/>
      <c r="LP87" s="82"/>
      <c r="LQ87" s="82"/>
      <c r="LR87" s="82"/>
      <c r="LS87" s="82"/>
      <c r="LT87" s="82"/>
      <c r="LU87" s="82"/>
      <c r="LV87" s="82"/>
      <c r="LW87" s="82"/>
      <c r="LX87" s="82"/>
      <c r="LY87" s="82"/>
      <c r="LZ87" s="82"/>
      <c r="MA87" s="82"/>
      <c r="MB87" s="82"/>
      <c r="MC87" s="82"/>
      <c r="MD87" s="82"/>
      <c r="ME87" s="82"/>
      <c r="MF87" s="82"/>
      <c r="MG87" s="82"/>
      <c r="MH87" s="82"/>
      <c r="MI87" s="82"/>
      <c r="MJ87" s="82"/>
      <c r="MK87" s="82"/>
      <c r="ML87" s="82"/>
      <c r="MM87" s="82"/>
      <c r="MN87" s="82"/>
      <c r="MO87" s="82"/>
      <c r="MP87" s="82"/>
      <c r="MQ87" s="82"/>
      <c r="MR87" s="82"/>
      <c r="MS87" s="82"/>
      <c r="MT87" s="82"/>
      <c r="MU87" s="82"/>
      <c r="MV87" s="82"/>
      <c r="MW87" s="82"/>
      <c r="MX87" s="82"/>
      <c r="MY87" s="82"/>
      <c r="MZ87" s="82"/>
      <c r="NA87" s="82"/>
      <c r="NB87" s="82"/>
      <c r="NC87" s="82"/>
      <c r="ND87" s="82"/>
      <c r="NE87" s="82"/>
      <c r="NF87" s="82"/>
      <c r="NG87" s="82"/>
      <c r="NH87" s="82"/>
      <c r="NI87" s="82"/>
      <c r="NJ87" s="82"/>
      <c r="NK87" s="82"/>
      <c r="NL87" s="82"/>
      <c r="NM87" s="82"/>
      <c r="NN87" s="82"/>
      <c r="NO87" s="82"/>
      <c r="NP87" s="82"/>
      <c r="NQ87" s="82"/>
      <c r="NR87" s="82"/>
      <c r="NS87" s="82"/>
      <c r="NT87" s="82"/>
      <c r="NU87" s="82"/>
      <c r="NV87" s="82"/>
      <c r="NW87" s="82"/>
      <c r="NX87" s="82"/>
      <c r="NY87" s="82"/>
      <c r="NZ87" s="82"/>
      <c r="OA87" s="82"/>
      <c r="OB87" s="82"/>
      <c r="OC87" s="82"/>
      <c r="OD87" s="82"/>
      <c r="OE87" s="82"/>
      <c r="OF87" s="82"/>
      <c r="OG87" s="82"/>
      <c r="OH87" s="82"/>
      <c r="OI87" s="82"/>
      <c r="OJ87" s="82"/>
      <c r="OK87" s="82"/>
      <c r="OL87" s="82"/>
      <c r="OM87" s="82"/>
      <c r="ON87" s="82"/>
      <c r="OO87" s="82"/>
      <c r="OP87" s="82"/>
      <c r="OQ87" s="82"/>
      <c r="OR87" s="82"/>
      <c r="OS87" s="82"/>
      <c r="OT87" s="82"/>
      <c r="OU87" s="82"/>
      <c r="OV87" s="82"/>
      <c r="OW87" s="82"/>
      <c r="OX87" s="82"/>
      <c r="OY87" s="82"/>
      <c r="OZ87" s="82"/>
      <c r="PA87" s="82"/>
      <c r="PB87" s="82"/>
      <c r="PC87" s="82"/>
      <c r="PD87" s="82"/>
      <c r="PE87" s="82"/>
      <c r="PF87" s="82"/>
      <c r="PG87" s="82"/>
      <c r="PH87" s="82"/>
      <c r="PI87" s="82"/>
      <c r="PJ87" s="82"/>
      <c r="PK87" s="82"/>
      <c r="PL87" s="82"/>
      <c r="PM87" s="82"/>
      <c r="PN87" s="82"/>
      <c r="PO87" s="82"/>
      <c r="PP87" s="82"/>
      <c r="PQ87" s="82"/>
      <c r="PR87" s="82"/>
      <c r="PS87" s="82"/>
      <c r="PT87" s="82"/>
      <c r="PU87" s="82"/>
      <c r="PV87" s="82"/>
      <c r="PW87" s="82"/>
      <c r="PX87" s="82"/>
      <c r="PY87" s="82"/>
      <c r="PZ87" s="82"/>
      <c r="QA87" s="82"/>
      <c r="QB87" s="82"/>
      <c r="QC87" s="82"/>
      <c r="QD87" s="82"/>
      <c r="QE87" s="82"/>
      <c r="QF87" s="82"/>
      <c r="QG87" s="82"/>
      <c r="QH87" s="82"/>
      <c r="QI87" s="82"/>
      <c r="QJ87" s="82"/>
      <c r="QK87" s="82"/>
      <c r="QL87" s="82"/>
      <c r="QM87" s="82"/>
      <c r="QN87" s="82"/>
      <c r="QO87" s="82"/>
      <c r="QP87" s="82"/>
      <c r="QQ87" s="82"/>
      <c r="QR87" s="82"/>
      <c r="QS87" s="82"/>
      <c r="QT87" s="82"/>
      <c r="QU87" s="82"/>
      <c r="QV87" s="82"/>
      <c r="QW87" s="82"/>
      <c r="QX87" s="82"/>
      <c r="QY87" s="82"/>
      <c r="QZ87" s="82"/>
      <c r="RA87" s="82"/>
      <c r="RB87" s="82"/>
      <c r="RC87" s="82"/>
      <c r="RD87" s="82"/>
      <c r="RE87" s="82"/>
      <c r="RF87" s="82"/>
      <c r="RG87" s="82"/>
      <c r="RH87" s="82"/>
      <c r="RI87" s="82"/>
      <c r="RJ87" s="82"/>
      <c r="RK87" s="82"/>
      <c r="RL87" s="82"/>
      <c r="RM87" s="82"/>
      <c r="RN87" s="82"/>
      <c r="RO87" s="82"/>
      <c r="RP87" s="82"/>
      <c r="RQ87" s="82"/>
      <c r="RR87" s="82"/>
      <c r="RS87" s="82"/>
      <c r="RT87" s="82"/>
      <c r="RU87" s="82"/>
      <c r="RV87" s="82"/>
      <c r="RW87" s="82"/>
      <c r="RX87" s="82"/>
      <c r="RY87" s="82"/>
      <c r="RZ87" s="82"/>
      <c r="SA87" s="82"/>
      <c r="SB87" s="82"/>
      <c r="SC87" s="82"/>
      <c r="SD87" s="82"/>
      <c r="SE87" s="82"/>
      <c r="SF87" s="82"/>
      <c r="SG87" s="82"/>
      <c r="SH87" s="82"/>
      <c r="SI87" s="82"/>
      <c r="SJ87" s="82"/>
      <c r="SK87" s="82"/>
      <c r="SL87" s="82"/>
      <c r="SM87" s="82"/>
      <c r="SN87" s="82"/>
      <c r="SO87" s="82"/>
      <c r="SP87" s="82"/>
      <c r="SQ87" s="82"/>
      <c r="SR87" s="82"/>
      <c r="SS87" s="82"/>
      <c r="ST87" s="82"/>
      <c r="SU87" s="82"/>
      <c r="SV87" s="82"/>
      <c r="SW87" s="82"/>
      <c r="SX87" s="82"/>
      <c r="SY87" s="82"/>
      <c r="SZ87" s="82"/>
      <c r="TA87" s="82"/>
      <c r="TB87" s="82"/>
      <c r="TC87" s="82"/>
      <c r="TD87" s="82"/>
      <c r="TE87" s="82"/>
      <c r="TF87" s="82"/>
      <c r="TG87" s="82"/>
      <c r="TH87" s="82"/>
      <c r="TI87" s="82"/>
      <c r="TJ87" s="82"/>
      <c r="TK87" s="82"/>
      <c r="TL87" s="82"/>
      <c r="TM87" s="82"/>
      <c r="TN87" s="82"/>
      <c r="TO87" s="82"/>
      <c r="TP87" s="82"/>
      <c r="TQ87" s="82"/>
      <c r="TR87" s="82"/>
      <c r="TS87" s="82"/>
      <c r="TT87" s="82"/>
      <c r="TU87" s="82"/>
      <c r="TV87" s="82"/>
      <c r="TW87" s="82"/>
      <c r="TX87" s="82"/>
      <c r="TY87" s="82"/>
      <c r="TZ87" s="82"/>
      <c r="UA87" s="82"/>
      <c r="UB87" s="82"/>
      <c r="UC87" s="82"/>
      <c r="UD87" s="82"/>
      <c r="UE87" s="82"/>
      <c r="UF87" s="82"/>
      <c r="UG87" s="82"/>
      <c r="UH87" s="82"/>
      <c r="UI87" s="82"/>
      <c r="UJ87" s="82"/>
      <c r="UK87" s="82"/>
      <c r="UL87" s="82"/>
      <c r="UM87" s="82"/>
      <c r="UN87" s="82"/>
      <c r="UO87" s="82"/>
      <c r="UP87" s="82"/>
      <c r="UQ87" s="82"/>
      <c r="UR87" s="82"/>
      <c r="US87" s="82"/>
      <c r="UT87" s="82"/>
      <c r="UU87" s="82"/>
      <c r="UV87" s="82"/>
      <c r="UW87" s="82"/>
      <c r="UX87" s="82"/>
      <c r="UY87" s="82"/>
      <c r="UZ87" s="82"/>
      <c r="VA87" s="82"/>
      <c r="VB87" s="82"/>
      <c r="VC87" s="82"/>
      <c r="VD87" s="82"/>
      <c r="VE87" s="82"/>
      <c r="VF87" s="82"/>
      <c r="VG87" s="82"/>
      <c r="VH87" s="82"/>
      <c r="VI87" s="82"/>
      <c r="VJ87" s="82"/>
      <c r="VK87" s="82"/>
      <c r="VL87" s="82"/>
      <c r="VM87" s="82"/>
      <c r="VN87" s="82"/>
      <c r="VO87" s="82"/>
      <c r="VP87" s="82"/>
      <c r="VQ87" s="82"/>
      <c r="VR87" s="82"/>
      <c r="VS87" s="82"/>
      <c r="VT87" s="82"/>
      <c r="VU87" s="82"/>
      <c r="VV87" s="82"/>
      <c r="VW87" s="82"/>
      <c r="VX87" s="82"/>
      <c r="VY87" s="82"/>
      <c r="VZ87" s="82"/>
      <c r="WA87" s="82"/>
      <c r="WB87" s="82"/>
      <c r="WC87" s="82"/>
      <c r="WD87" s="82"/>
      <c r="WE87" s="82"/>
      <c r="WF87" s="82"/>
      <c r="WG87" s="82"/>
      <c r="WH87" s="82"/>
      <c r="WI87" s="82"/>
      <c r="WJ87" s="82"/>
      <c r="WK87" s="82"/>
      <c r="WL87" s="82"/>
      <c r="WM87" s="82"/>
      <c r="WN87" s="82"/>
      <c r="WO87" s="82"/>
      <c r="WP87" s="82"/>
      <c r="WQ87" s="82"/>
      <c r="WR87" s="82"/>
      <c r="WS87" s="82"/>
      <c r="WT87" s="82"/>
      <c r="WU87" s="82"/>
      <c r="WV87" s="82"/>
      <c r="WW87" s="82"/>
      <c r="WX87" s="82"/>
      <c r="WY87" s="82"/>
      <c r="WZ87" s="82"/>
      <c r="XA87" s="82"/>
      <c r="XB87" s="82"/>
      <c r="XC87" s="82"/>
      <c r="XD87" s="82"/>
      <c r="XE87" s="82"/>
      <c r="XF87" s="82"/>
      <c r="XG87" s="82"/>
      <c r="XH87" s="82"/>
      <c r="XI87" s="82"/>
      <c r="XJ87" s="82"/>
      <c r="XK87" s="82"/>
      <c r="XL87" s="82"/>
      <c r="XM87" s="82"/>
      <c r="XN87" s="82"/>
      <c r="XO87" s="82"/>
      <c r="XP87" s="82"/>
      <c r="XQ87" s="82"/>
      <c r="XR87" s="82"/>
      <c r="XS87" s="82"/>
      <c r="XT87" s="82"/>
      <c r="XU87" s="82"/>
      <c r="XV87" s="82"/>
      <c r="XW87" s="82"/>
      <c r="XX87" s="82"/>
      <c r="XY87" s="82"/>
      <c r="XZ87" s="82"/>
      <c r="YA87" s="82"/>
      <c r="YB87" s="82"/>
      <c r="YC87" s="82"/>
      <c r="YD87" s="82"/>
      <c r="YE87" s="82"/>
      <c r="YF87" s="82"/>
      <c r="YG87" s="82"/>
      <c r="YH87" s="82"/>
      <c r="YI87" s="82"/>
      <c r="YJ87" s="82"/>
      <c r="YK87" s="82"/>
      <c r="YL87" s="82"/>
      <c r="YM87" s="82"/>
      <c r="YN87" s="82"/>
      <c r="YO87" s="82"/>
      <c r="YP87" s="82"/>
      <c r="YQ87" s="82"/>
      <c r="YR87" s="82"/>
      <c r="YS87" s="82"/>
      <c r="YT87" s="82"/>
      <c r="YU87" s="82"/>
      <c r="YV87" s="82"/>
      <c r="YW87" s="82"/>
      <c r="YX87" s="82"/>
      <c r="YY87" s="82"/>
      <c r="YZ87" s="82"/>
      <c r="ZA87" s="82"/>
      <c r="ZB87" s="82"/>
      <c r="ZC87" s="82"/>
      <c r="ZD87" s="82"/>
      <c r="ZE87" s="82"/>
      <c r="ZF87" s="82"/>
      <c r="ZG87" s="82"/>
      <c r="ZH87" s="82"/>
      <c r="ZI87" s="82"/>
      <c r="ZJ87" s="82"/>
      <c r="ZK87" s="82"/>
      <c r="ZL87" s="82"/>
      <c r="ZM87" s="82"/>
      <c r="ZN87" s="82"/>
      <c r="ZO87" s="82"/>
      <c r="ZP87" s="82"/>
      <c r="ZQ87" s="82"/>
      <c r="ZR87" s="82"/>
      <c r="ZS87" s="82"/>
      <c r="ZT87" s="82"/>
      <c r="ZU87" s="82"/>
      <c r="ZV87" s="82"/>
      <c r="ZW87" s="82"/>
      <c r="ZX87" s="82"/>
      <c r="ZY87" s="82"/>
      <c r="ZZ87" s="82"/>
      <c r="AAA87" s="82"/>
      <c r="AAB87" s="82"/>
      <c r="AAC87" s="82"/>
      <c r="AAD87" s="82"/>
      <c r="AAE87" s="82"/>
      <c r="AAF87" s="82"/>
      <c r="AAG87" s="82"/>
      <c r="AAH87" s="82"/>
      <c r="AAI87" s="82"/>
      <c r="AAJ87" s="82"/>
      <c r="AAK87" s="82"/>
      <c r="AAL87" s="82"/>
      <c r="AAM87" s="82"/>
      <c r="AAN87" s="82"/>
      <c r="AAO87" s="82"/>
      <c r="AAP87" s="82"/>
      <c r="AAQ87" s="82"/>
      <c r="AAR87" s="82"/>
      <c r="AAS87" s="82"/>
      <c r="AAT87" s="82"/>
      <c r="AAU87" s="82"/>
      <c r="AAV87" s="82"/>
      <c r="AAW87" s="82"/>
      <c r="AAX87" s="82"/>
      <c r="AAY87" s="82"/>
      <c r="AAZ87" s="82"/>
      <c r="ABA87" s="82"/>
      <c r="ABB87" s="82"/>
      <c r="ABC87" s="82"/>
      <c r="ABD87" s="82"/>
      <c r="ABE87" s="82"/>
      <c r="ABF87" s="82"/>
      <c r="ABG87" s="82"/>
      <c r="ABH87" s="82"/>
      <c r="ABI87" s="82"/>
      <c r="ABJ87" s="82"/>
      <c r="ABK87" s="82"/>
      <c r="ABL87" s="82"/>
      <c r="ABM87" s="82"/>
      <c r="ABN87" s="82"/>
      <c r="ABO87" s="82"/>
      <c r="ABP87" s="82"/>
      <c r="ABQ87" s="82"/>
      <c r="ABR87" s="82"/>
      <c r="ABS87" s="82"/>
      <c r="ABT87" s="82"/>
      <c r="ABU87" s="82"/>
      <c r="ABV87" s="82"/>
      <c r="ABW87" s="82"/>
      <c r="ABX87" s="82"/>
      <c r="ABY87" s="82"/>
      <c r="ABZ87" s="82"/>
      <c r="ACA87" s="82"/>
      <c r="ACB87" s="82"/>
      <c r="ACC87" s="82"/>
      <c r="ACD87" s="82"/>
      <c r="ACE87" s="82"/>
      <c r="ACF87" s="82"/>
      <c r="ACG87" s="82"/>
      <c r="ACH87" s="82"/>
      <c r="ACI87" s="82"/>
      <c r="ACJ87" s="82"/>
      <c r="ACK87" s="82"/>
      <c r="ACL87" s="82"/>
      <c r="ACM87" s="82"/>
      <c r="ACN87" s="82"/>
      <c r="ACO87" s="82"/>
      <c r="ACP87" s="82"/>
      <c r="ACQ87" s="82"/>
      <c r="ACR87" s="82"/>
      <c r="ACS87" s="82"/>
      <c r="ACT87" s="82"/>
      <c r="ACU87" s="82"/>
      <c r="ACV87" s="82"/>
      <c r="ACW87" s="82"/>
      <c r="ACX87" s="82"/>
      <c r="ACY87" s="82"/>
      <c r="ACZ87" s="82"/>
      <c r="ADA87" s="82"/>
      <c r="ADB87" s="82"/>
      <c r="ADC87" s="82"/>
      <c r="ADD87" s="82"/>
      <c r="ADE87" s="82"/>
      <c r="ADF87" s="82"/>
      <c r="ADG87" s="82"/>
      <c r="ADH87" s="82"/>
      <c r="ADI87" s="82"/>
      <c r="ADJ87" s="82"/>
      <c r="ADK87" s="82"/>
      <c r="ADL87" s="82"/>
      <c r="ADM87" s="82"/>
      <c r="ADN87" s="82"/>
      <c r="ADO87" s="82"/>
      <c r="ADP87" s="82"/>
      <c r="ADQ87" s="82"/>
      <c r="ADR87" s="82"/>
      <c r="ADS87" s="82"/>
      <c r="ADT87" s="82"/>
      <c r="ADU87" s="82"/>
      <c r="ADV87" s="82"/>
      <c r="ADW87" s="82"/>
      <c r="ADX87" s="82"/>
      <c r="ADY87" s="82"/>
      <c r="ADZ87" s="82"/>
      <c r="AEA87" s="82"/>
      <c r="AEB87" s="82"/>
      <c r="AEC87" s="82"/>
      <c r="AED87" s="82"/>
      <c r="AEE87" s="82"/>
      <c r="AEF87" s="82"/>
      <c r="AEG87" s="82"/>
      <c r="AEH87" s="82"/>
      <c r="AEI87" s="82"/>
      <c r="AEJ87" s="82"/>
      <c r="AEK87" s="82"/>
      <c r="AEL87" s="82"/>
      <c r="AEM87" s="82"/>
      <c r="AEN87" s="82"/>
      <c r="AEO87" s="82"/>
      <c r="AEP87" s="82"/>
      <c r="AEQ87" s="82"/>
      <c r="AER87" s="82"/>
      <c r="AES87" s="82"/>
      <c r="AET87" s="82"/>
      <c r="AEU87" s="82"/>
      <c r="AEV87" s="82"/>
      <c r="AEW87" s="82"/>
      <c r="AEX87" s="82"/>
      <c r="AEY87" s="82"/>
      <c r="AEZ87" s="82"/>
      <c r="AFA87" s="82"/>
      <c r="AFB87" s="82"/>
      <c r="AFC87" s="82"/>
      <c r="AFD87" s="82"/>
      <c r="AFE87" s="82"/>
      <c r="AFF87" s="82"/>
      <c r="AFG87" s="82"/>
      <c r="AFH87" s="82"/>
      <c r="AFI87" s="82"/>
      <c r="AFJ87" s="82"/>
      <c r="AFK87" s="82"/>
      <c r="AFL87" s="82"/>
      <c r="AFM87" s="82"/>
      <c r="AFN87" s="82"/>
      <c r="AFO87" s="82"/>
      <c r="AFP87" s="82"/>
      <c r="AFQ87" s="82"/>
      <c r="AFR87" s="82"/>
      <c r="AFS87" s="82"/>
      <c r="AFT87" s="82"/>
      <c r="AFU87" s="82"/>
      <c r="AFV87" s="82"/>
      <c r="AFW87" s="82"/>
      <c r="AFX87" s="82"/>
      <c r="AFY87" s="82"/>
      <c r="AFZ87" s="82"/>
      <c r="AGA87" s="82"/>
      <c r="AGB87" s="82"/>
      <c r="AGC87" s="82"/>
      <c r="AGD87" s="82"/>
      <c r="AGE87" s="82"/>
      <c r="AGF87" s="82"/>
      <c r="AGG87" s="82"/>
      <c r="AGH87" s="82"/>
      <c r="AGI87" s="82"/>
      <c r="AGJ87" s="82"/>
      <c r="AGK87" s="82"/>
      <c r="AGL87" s="82"/>
      <c r="AGM87" s="82"/>
      <c r="AGN87" s="82"/>
      <c r="AGO87" s="82"/>
      <c r="AGP87" s="82"/>
      <c r="AGQ87" s="82"/>
      <c r="AGR87" s="82"/>
      <c r="AGS87" s="82"/>
      <c r="AGT87" s="82"/>
      <c r="AGU87" s="82"/>
      <c r="AGV87" s="82"/>
      <c r="AGW87" s="82"/>
      <c r="AGX87" s="82"/>
      <c r="AGY87" s="82"/>
      <c r="AGZ87" s="82"/>
      <c r="AHA87" s="82"/>
      <c r="AHB87" s="82"/>
      <c r="AHC87" s="82"/>
      <c r="AHD87" s="82"/>
      <c r="AHE87" s="82"/>
      <c r="AHF87" s="82"/>
      <c r="AHG87" s="82"/>
      <c r="AHH87" s="82"/>
      <c r="AHI87" s="82"/>
      <c r="AHJ87" s="82"/>
      <c r="AHK87" s="82"/>
      <c r="AHL87" s="82"/>
      <c r="AHM87" s="82"/>
      <c r="AHN87" s="82"/>
      <c r="AHO87" s="82"/>
      <c r="AHP87" s="82"/>
      <c r="AHQ87" s="82"/>
      <c r="AHR87" s="82"/>
      <c r="AHS87" s="82"/>
      <c r="AHT87" s="82"/>
      <c r="AHU87" s="82"/>
      <c r="AHV87" s="82"/>
      <c r="AHW87" s="82"/>
      <c r="AHX87" s="82"/>
      <c r="AHY87" s="82"/>
      <c r="AHZ87" s="82"/>
      <c r="AIA87" s="82"/>
      <c r="AIB87" s="82"/>
      <c r="AIC87" s="82"/>
      <c r="AID87" s="82"/>
      <c r="AIE87" s="82"/>
      <c r="AIF87" s="82"/>
      <c r="AIG87" s="82"/>
      <c r="AIH87" s="82"/>
      <c r="AII87" s="82"/>
      <c r="AIJ87" s="82"/>
      <c r="AIK87" s="82"/>
      <c r="AIL87" s="82"/>
      <c r="AIM87" s="82"/>
      <c r="AIN87" s="82"/>
      <c r="AIO87" s="82"/>
      <c r="AIP87" s="82"/>
      <c r="AIQ87" s="82"/>
      <c r="AIR87" s="82"/>
      <c r="AIS87" s="82"/>
      <c r="AIT87" s="82"/>
      <c r="AIU87" s="82"/>
      <c r="AIV87" s="82"/>
      <c r="AIW87" s="82"/>
      <c r="AIX87" s="82"/>
      <c r="AIY87" s="82"/>
      <c r="AIZ87" s="82"/>
      <c r="AJA87" s="82"/>
      <c r="AJB87" s="82"/>
      <c r="AJC87" s="82"/>
      <c r="AJD87" s="82"/>
      <c r="AJE87" s="82"/>
      <c r="AJF87" s="82"/>
      <c r="AJG87" s="82"/>
      <c r="AJH87" s="82"/>
      <c r="AJI87" s="82"/>
      <c r="AJJ87" s="82"/>
      <c r="AJK87" s="82"/>
      <c r="AJL87" s="82"/>
      <c r="AJM87" s="82"/>
      <c r="AJN87" s="82"/>
      <c r="AJO87" s="82"/>
      <c r="AJP87" s="82"/>
      <c r="AJQ87" s="82"/>
      <c r="AJR87" s="82"/>
      <c r="AJS87" s="82"/>
      <c r="AJT87" s="82"/>
      <c r="AJU87" s="82"/>
      <c r="AJV87" s="82"/>
      <c r="AJW87" s="82"/>
      <c r="AJX87" s="82"/>
      <c r="AJY87" s="82"/>
      <c r="AJZ87" s="82"/>
      <c r="AKA87" s="82"/>
      <c r="AKB87" s="82"/>
      <c r="AKC87" s="82"/>
      <c r="AKD87" s="82"/>
      <c r="AKE87" s="82"/>
      <c r="AKF87" s="82"/>
      <c r="AKG87" s="82"/>
      <c r="AKH87" s="82"/>
      <c r="AKI87" s="82"/>
      <c r="AKJ87" s="82"/>
      <c r="AKK87" s="82"/>
      <c r="AKL87" s="82"/>
      <c r="AKM87" s="82"/>
      <c r="AKN87" s="82"/>
      <c r="AKO87" s="82"/>
      <c r="AKP87" s="82"/>
      <c r="AKQ87" s="82"/>
      <c r="AKR87" s="82"/>
      <c r="AKS87" s="82"/>
      <c r="AKT87" s="82"/>
      <c r="AKU87" s="82"/>
      <c r="AKV87" s="82"/>
      <c r="AKW87" s="82"/>
      <c r="AKX87" s="82"/>
      <c r="AKY87" s="82"/>
      <c r="AKZ87" s="82"/>
      <c r="ALA87" s="82"/>
      <c r="ALB87" s="82"/>
      <c r="ALC87" s="82"/>
      <c r="ALD87" s="82"/>
      <c r="ALE87" s="82"/>
      <c r="ALF87" s="82"/>
      <c r="ALG87" s="82"/>
      <c r="ALH87" s="82"/>
      <c r="ALI87" s="82"/>
      <c r="ALJ87" s="82"/>
      <c r="ALK87" s="82"/>
      <c r="ALL87" s="82"/>
      <c r="ALM87" s="82"/>
      <c r="ALN87" s="82"/>
      <c r="ALO87" s="82"/>
      <c r="ALP87" s="82"/>
      <c r="ALQ87" s="82"/>
      <c r="ALR87" s="82"/>
      <c r="ALS87" s="82"/>
      <c r="ALT87" s="82"/>
      <c r="ALU87" s="82"/>
      <c r="ALV87" s="82"/>
      <c r="ALW87" s="82"/>
      <c r="ALX87" s="82"/>
      <c r="ALY87" s="82"/>
      <c r="ALZ87" s="82"/>
      <c r="AMA87" s="82"/>
      <c r="AMB87" s="82"/>
      <c r="AMC87" s="82"/>
      <c r="AMD87" s="82"/>
      <c r="AME87" s="82"/>
      <c r="AMF87" s="82"/>
      <c r="AMG87" s="82"/>
      <c r="AMH87" s="82"/>
      <c r="AMI87" s="82"/>
      <c r="AMJ87" s="82"/>
    </row>
    <row r="88" spans="1:1024" s="81" customFormat="1" ht="54.75" customHeight="1" outlineLevel="1" x14ac:dyDescent="0.2">
      <c r="A88" s="96" t="s">
        <v>422</v>
      </c>
      <c r="B88" s="96">
        <v>12220</v>
      </c>
      <c r="C88" s="96" t="s">
        <v>110</v>
      </c>
      <c r="D88" s="91" t="s">
        <v>1005</v>
      </c>
      <c r="E88" s="96" t="s">
        <v>696</v>
      </c>
      <c r="F88" s="92">
        <v>4.2</v>
      </c>
      <c r="G88" s="92"/>
      <c r="H88" s="93"/>
      <c r="I88" s="94">
        <f>H88*F88</f>
        <v>0</v>
      </c>
    </row>
    <row r="89" spans="1:1024" s="84" customFormat="1" outlineLevel="1" x14ac:dyDescent="0.2">
      <c r="A89" s="109" t="s">
        <v>113</v>
      </c>
      <c r="B89" s="109"/>
      <c r="C89" s="109"/>
      <c r="D89" s="108" t="s">
        <v>114</v>
      </c>
      <c r="E89" s="108"/>
      <c r="F89" s="92"/>
      <c r="G89" s="92"/>
      <c r="H89" s="94"/>
      <c r="I89" s="94"/>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82"/>
      <c r="JY89" s="82"/>
      <c r="JZ89" s="82"/>
      <c r="KA89" s="82"/>
      <c r="KB89" s="82"/>
      <c r="KC89" s="82"/>
      <c r="KD89" s="82"/>
      <c r="KE89" s="82"/>
      <c r="KF89" s="82"/>
      <c r="KG89" s="82"/>
      <c r="KH89" s="82"/>
      <c r="KI89" s="82"/>
      <c r="KJ89" s="82"/>
      <c r="KK89" s="82"/>
      <c r="KL89" s="82"/>
      <c r="KM89" s="82"/>
      <c r="KN89" s="82"/>
      <c r="KO89" s="82"/>
      <c r="KP89" s="82"/>
      <c r="KQ89" s="82"/>
      <c r="KR89" s="82"/>
      <c r="KS89" s="82"/>
      <c r="KT89" s="82"/>
      <c r="KU89" s="82"/>
      <c r="KV89" s="82"/>
      <c r="KW89" s="82"/>
      <c r="KX89" s="82"/>
      <c r="KY89" s="82"/>
      <c r="KZ89" s="82"/>
      <c r="LA89" s="82"/>
      <c r="LB89" s="82"/>
      <c r="LC89" s="82"/>
      <c r="LD89" s="82"/>
      <c r="LE89" s="82"/>
      <c r="LF89" s="82"/>
      <c r="LG89" s="82"/>
      <c r="LH89" s="82"/>
      <c r="LI89" s="82"/>
      <c r="LJ89" s="82"/>
      <c r="LK89" s="82"/>
      <c r="LL89" s="82"/>
      <c r="LM89" s="82"/>
      <c r="LN89" s="82"/>
      <c r="LO89" s="82"/>
      <c r="LP89" s="82"/>
      <c r="LQ89" s="82"/>
      <c r="LR89" s="82"/>
      <c r="LS89" s="82"/>
      <c r="LT89" s="82"/>
      <c r="LU89" s="82"/>
      <c r="LV89" s="82"/>
      <c r="LW89" s="82"/>
      <c r="LX89" s="82"/>
      <c r="LY89" s="82"/>
      <c r="LZ89" s="82"/>
      <c r="MA89" s="82"/>
      <c r="MB89" s="82"/>
      <c r="MC89" s="82"/>
      <c r="MD89" s="82"/>
      <c r="ME89" s="82"/>
      <c r="MF89" s="82"/>
      <c r="MG89" s="82"/>
      <c r="MH89" s="82"/>
      <c r="MI89" s="82"/>
      <c r="MJ89" s="82"/>
      <c r="MK89" s="82"/>
      <c r="ML89" s="82"/>
      <c r="MM89" s="82"/>
      <c r="MN89" s="82"/>
      <c r="MO89" s="82"/>
      <c r="MP89" s="82"/>
      <c r="MQ89" s="82"/>
      <c r="MR89" s="82"/>
      <c r="MS89" s="82"/>
      <c r="MT89" s="82"/>
      <c r="MU89" s="82"/>
      <c r="MV89" s="82"/>
      <c r="MW89" s="82"/>
      <c r="MX89" s="82"/>
      <c r="MY89" s="82"/>
      <c r="MZ89" s="82"/>
      <c r="NA89" s="82"/>
      <c r="NB89" s="82"/>
      <c r="NC89" s="82"/>
      <c r="ND89" s="82"/>
      <c r="NE89" s="82"/>
      <c r="NF89" s="82"/>
      <c r="NG89" s="82"/>
      <c r="NH89" s="82"/>
      <c r="NI89" s="82"/>
      <c r="NJ89" s="82"/>
      <c r="NK89" s="82"/>
      <c r="NL89" s="82"/>
      <c r="NM89" s="82"/>
      <c r="NN89" s="82"/>
      <c r="NO89" s="82"/>
      <c r="NP89" s="82"/>
      <c r="NQ89" s="82"/>
      <c r="NR89" s="82"/>
      <c r="NS89" s="82"/>
      <c r="NT89" s="82"/>
      <c r="NU89" s="82"/>
      <c r="NV89" s="82"/>
      <c r="NW89" s="82"/>
      <c r="NX89" s="82"/>
      <c r="NY89" s="82"/>
      <c r="NZ89" s="82"/>
      <c r="OA89" s="82"/>
      <c r="OB89" s="82"/>
      <c r="OC89" s="82"/>
      <c r="OD89" s="82"/>
      <c r="OE89" s="82"/>
      <c r="OF89" s="82"/>
      <c r="OG89" s="82"/>
      <c r="OH89" s="82"/>
      <c r="OI89" s="82"/>
      <c r="OJ89" s="82"/>
      <c r="OK89" s="82"/>
      <c r="OL89" s="82"/>
      <c r="OM89" s="82"/>
      <c r="ON89" s="82"/>
      <c r="OO89" s="82"/>
      <c r="OP89" s="82"/>
      <c r="OQ89" s="82"/>
      <c r="OR89" s="82"/>
      <c r="OS89" s="82"/>
      <c r="OT89" s="82"/>
      <c r="OU89" s="82"/>
      <c r="OV89" s="82"/>
      <c r="OW89" s="82"/>
      <c r="OX89" s="82"/>
      <c r="OY89" s="82"/>
      <c r="OZ89" s="82"/>
      <c r="PA89" s="82"/>
      <c r="PB89" s="82"/>
      <c r="PC89" s="82"/>
      <c r="PD89" s="82"/>
      <c r="PE89" s="82"/>
      <c r="PF89" s="82"/>
      <c r="PG89" s="82"/>
      <c r="PH89" s="82"/>
      <c r="PI89" s="82"/>
      <c r="PJ89" s="82"/>
      <c r="PK89" s="82"/>
      <c r="PL89" s="82"/>
      <c r="PM89" s="82"/>
      <c r="PN89" s="82"/>
      <c r="PO89" s="82"/>
      <c r="PP89" s="82"/>
      <c r="PQ89" s="82"/>
      <c r="PR89" s="82"/>
      <c r="PS89" s="82"/>
      <c r="PT89" s="82"/>
      <c r="PU89" s="82"/>
      <c r="PV89" s="82"/>
      <c r="PW89" s="82"/>
      <c r="PX89" s="82"/>
      <c r="PY89" s="82"/>
      <c r="PZ89" s="82"/>
      <c r="QA89" s="82"/>
      <c r="QB89" s="82"/>
      <c r="QC89" s="82"/>
      <c r="QD89" s="82"/>
      <c r="QE89" s="82"/>
      <c r="QF89" s="82"/>
      <c r="QG89" s="82"/>
      <c r="QH89" s="82"/>
      <c r="QI89" s="82"/>
      <c r="QJ89" s="82"/>
      <c r="QK89" s="82"/>
      <c r="QL89" s="82"/>
      <c r="QM89" s="82"/>
      <c r="QN89" s="82"/>
      <c r="QO89" s="82"/>
      <c r="QP89" s="82"/>
      <c r="QQ89" s="82"/>
      <c r="QR89" s="82"/>
      <c r="QS89" s="82"/>
      <c r="QT89" s="82"/>
      <c r="QU89" s="82"/>
      <c r="QV89" s="82"/>
      <c r="QW89" s="82"/>
      <c r="QX89" s="82"/>
      <c r="QY89" s="82"/>
      <c r="QZ89" s="82"/>
      <c r="RA89" s="82"/>
      <c r="RB89" s="82"/>
      <c r="RC89" s="82"/>
      <c r="RD89" s="82"/>
      <c r="RE89" s="82"/>
      <c r="RF89" s="82"/>
      <c r="RG89" s="82"/>
      <c r="RH89" s="82"/>
      <c r="RI89" s="82"/>
      <c r="RJ89" s="82"/>
      <c r="RK89" s="82"/>
      <c r="RL89" s="82"/>
      <c r="RM89" s="82"/>
      <c r="RN89" s="82"/>
      <c r="RO89" s="82"/>
      <c r="RP89" s="82"/>
      <c r="RQ89" s="82"/>
      <c r="RR89" s="82"/>
      <c r="RS89" s="82"/>
      <c r="RT89" s="82"/>
      <c r="RU89" s="82"/>
      <c r="RV89" s="82"/>
      <c r="RW89" s="82"/>
      <c r="RX89" s="82"/>
      <c r="RY89" s="82"/>
      <c r="RZ89" s="82"/>
      <c r="SA89" s="82"/>
      <c r="SB89" s="82"/>
      <c r="SC89" s="82"/>
      <c r="SD89" s="82"/>
      <c r="SE89" s="82"/>
      <c r="SF89" s="82"/>
      <c r="SG89" s="82"/>
      <c r="SH89" s="82"/>
      <c r="SI89" s="82"/>
      <c r="SJ89" s="82"/>
      <c r="SK89" s="82"/>
      <c r="SL89" s="82"/>
      <c r="SM89" s="82"/>
      <c r="SN89" s="82"/>
      <c r="SO89" s="82"/>
      <c r="SP89" s="82"/>
      <c r="SQ89" s="82"/>
      <c r="SR89" s="82"/>
      <c r="SS89" s="82"/>
      <c r="ST89" s="82"/>
      <c r="SU89" s="82"/>
      <c r="SV89" s="82"/>
      <c r="SW89" s="82"/>
      <c r="SX89" s="82"/>
      <c r="SY89" s="82"/>
      <c r="SZ89" s="82"/>
      <c r="TA89" s="82"/>
      <c r="TB89" s="82"/>
      <c r="TC89" s="82"/>
      <c r="TD89" s="82"/>
      <c r="TE89" s="82"/>
      <c r="TF89" s="82"/>
      <c r="TG89" s="82"/>
      <c r="TH89" s="82"/>
      <c r="TI89" s="82"/>
      <c r="TJ89" s="82"/>
      <c r="TK89" s="82"/>
      <c r="TL89" s="82"/>
      <c r="TM89" s="82"/>
      <c r="TN89" s="82"/>
      <c r="TO89" s="82"/>
      <c r="TP89" s="82"/>
      <c r="TQ89" s="82"/>
      <c r="TR89" s="82"/>
      <c r="TS89" s="82"/>
      <c r="TT89" s="82"/>
      <c r="TU89" s="82"/>
      <c r="TV89" s="82"/>
      <c r="TW89" s="82"/>
      <c r="TX89" s="82"/>
      <c r="TY89" s="82"/>
      <c r="TZ89" s="82"/>
      <c r="UA89" s="82"/>
      <c r="UB89" s="82"/>
      <c r="UC89" s="82"/>
      <c r="UD89" s="82"/>
      <c r="UE89" s="82"/>
      <c r="UF89" s="82"/>
      <c r="UG89" s="82"/>
      <c r="UH89" s="82"/>
      <c r="UI89" s="82"/>
      <c r="UJ89" s="82"/>
      <c r="UK89" s="82"/>
      <c r="UL89" s="82"/>
      <c r="UM89" s="82"/>
      <c r="UN89" s="82"/>
      <c r="UO89" s="82"/>
      <c r="UP89" s="82"/>
      <c r="UQ89" s="82"/>
      <c r="UR89" s="82"/>
      <c r="US89" s="82"/>
      <c r="UT89" s="82"/>
      <c r="UU89" s="82"/>
      <c r="UV89" s="82"/>
      <c r="UW89" s="82"/>
      <c r="UX89" s="82"/>
      <c r="UY89" s="82"/>
      <c r="UZ89" s="82"/>
      <c r="VA89" s="82"/>
      <c r="VB89" s="82"/>
      <c r="VC89" s="82"/>
      <c r="VD89" s="82"/>
      <c r="VE89" s="82"/>
      <c r="VF89" s="82"/>
      <c r="VG89" s="82"/>
      <c r="VH89" s="82"/>
      <c r="VI89" s="82"/>
      <c r="VJ89" s="82"/>
      <c r="VK89" s="82"/>
      <c r="VL89" s="82"/>
      <c r="VM89" s="82"/>
      <c r="VN89" s="82"/>
      <c r="VO89" s="82"/>
      <c r="VP89" s="82"/>
      <c r="VQ89" s="82"/>
      <c r="VR89" s="82"/>
      <c r="VS89" s="82"/>
      <c r="VT89" s="82"/>
      <c r="VU89" s="82"/>
      <c r="VV89" s="82"/>
      <c r="VW89" s="82"/>
      <c r="VX89" s="82"/>
      <c r="VY89" s="82"/>
      <c r="VZ89" s="82"/>
      <c r="WA89" s="82"/>
      <c r="WB89" s="82"/>
      <c r="WC89" s="82"/>
      <c r="WD89" s="82"/>
      <c r="WE89" s="82"/>
      <c r="WF89" s="82"/>
      <c r="WG89" s="82"/>
      <c r="WH89" s="82"/>
      <c r="WI89" s="82"/>
      <c r="WJ89" s="82"/>
      <c r="WK89" s="82"/>
      <c r="WL89" s="82"/>
      <c r="WM89" s="82"/>
      <c r="WN89" s="82"/>
      <c r="WO89" s="82"/>
      <c r="WP89" s="82"/>
      <c r="WQ89" s="82"/>
      <c r="WR89" s="82"/>
      <c r="WS89" s="82"/>
      <c r="WT89" s="82"/>
      <c r="WU89" s="82"/>
      <c r="WV89" s="82"/>
      <c r="WW89" s="82"/>
      <c r="WX89" s="82"/>
      <c r="WY89" s="82"/>
      <c r="WZ89" s="82"/>
      <c r="XA89" s="82"/>
      <c r="XB89" s="82"/>
      <c r="XC89" s="82"/>
      <c r="XD89" s="82"/>
      <c r="XE89" s="82"/>
      <c r="XF89" s="82"/>
      <c r="XG89" s="82"/>
      <c r="XH89" s="82"/>
      <c r="XI89" s="82"/>
      <c r="XJ89" s="82"/>
      <c r="XK89" s="82"/>
      <c r="XL89" s="82"/>
      <c r="XM89" s="82"/>
      <c r="XN89" s="82"/>
      <c r="XO89" s="82"/>
      <c r="XP89" s="82"/>
      <c r="XQ89" s="82"/>
      <c r="XR89" s="82"/>
      <c r="XS89" s="82"/>
      <c r="XT89" s="82"/>
      <c r="XU89" s="82"/>
      <c r="XV89" s="82"/>
      <c r="XW89" s="82"/>
      <c r="XX89" s="82"/>
      <c r="XY89" s="82"/>
      <c r="XZ89" s="82"/>
      <c r="YA89" s="82"/>
      <c r="YB89" s="82"/>
      <c r="YC89" s="82"/>
      <c r="YD89" s="82"/>
      <c r="YE89" s="82"/>
      <c r="YF89" s="82"/>
      <c r="YG89" s="82"/>
      <c r="YH89" s="82"/>
      <c r="YI89" s="82"/>
      <c r="YJ89" s="82"/>
      <c r="YK89" s="82"/>
      <c r="YL89" s="82"/>
      <c r="YM89" s="82"/>
      <c r="YN89" s="82"/>
      <c r="YO89" s="82"/>
      <c r="YP89" s="82"/>
      <c r="YQ89" s="82"/>
      <c r="YR89" s="82"/>
      <c r="YS89" s="82"/>
      <c r="YT89" s="82"/>
      <c r="YU89" s="82"/>
      <c r="YV89" s="82"/>
      <c r="YW89" s="82"/>
      <c r="YX89" s="82"/>
      <c r="YY89" s="82"/>
      <c r="YZ89" s="82"/>
      <c r="ZA89" s="82"/>
      <c r="ZB89" s="82"/>
      <c r="ZC89" s="82"/>
      <c r="ZD89" s="82"/>
      <c r="ZE89" s="82"/>
      <c r="ZF89" s="82"/>
      <c r="ZG89" s="82"/>
      <c r="ZH89" s="82"/>
      <c r="ZI89" s="82"/>
      <c r="ZJ89" s="82"/>
      <c r="ZK89" s="82"/>
      <c r="ZL89" s="82"/>
      <c r="ZM89" s="82"/>
      <c r="ZN89" s="82"/>
      <c r="ZO89" s="82"/>
      <c r="ZP89" s="82"/>
      <c r="ZQ89" s="82"/>
      <c r="ZR89" s="82"/>
      <c r="ZS89" s="82"/>
      <c r="ZT89" s="82"/>
      <c r="ZU89" s="82"/>
      <c r="ZV89" s="82"/>
      <c r="ZW89" s="82"/>
      <c r="ZX89" s="82"/>
      <c r="ZY89" s="82"/>
      <c r="ZZ89" s="82"/>
      <c r="AAA89" s="82"/>
      <c r="AAB89" s="82"/>
      <c r="AAC89" s="82"/>
      <c r="AAD89" s="82"/>
      <c r="AAE89" s="82"/>
      <c r="AAF89" s="82"/>
      <c r="AAG89" s="82"/>
      <c r="AAH89" s="82"/>
      <c r="AAI89" s="82"/>
      <c r="AAJ89" s="82"/>
      <c r="AAK89" s="82"/>
      <c r="AAL89" s="82"/>
      <c r="AAM89" s="82"/>
      <c r="AAN89" s="82"/>
      <c r="AAO89" s="82"/>
      <c r="AAP89" s="82"/>
      <c r="AAQ89" s="82"/>
      <c r="AAR89" s="82"/>
      <c r="AAS89" s="82"/>
      <c r="AAT89" s="82"/>
      <c r="AAU89" s="82"/>
      <c r="AAV89" s="82"/>
      <c r="AAW89" s="82"/>
      <c r="AAX89" s="82"/>
      <c r="AAY89" s="82"/>
      <c r="AAZ89" s="82"/>
      <c r="ABA89" s="82"/>
      <c r="ABB89" s="82"/>
      <c r="ABC89" s="82"/>
      <c r="ABD89" s="82"/>
      <c r="ABE89" s="82"/>
      <c r="ABF89" s="82"/>
      <c r="ABG89" s="82"/>
      <c r="ABH89" s="82"/>
      <c r="ABI89" s="82"/>
      <c r="ABJ89" s="82"/>
      <c r="ABK89" s="82"/>
      <c r="ABL89" s="82"/>
      <c r="ABM89" s="82"/>
      <c r="ABN89" s="82"/>
      <c r="ABO89" s="82"/>
      <c r="ABP89" s="82"/>
      <c r="ABQ89" s="82"/>
      <c r="ABR89" s="82"/>
      <c r="ABS89" s="82"/>
      <c r="ABT89" s="82"/>
      <c r="ABU89" s="82"/>
      <c r="ABV89" s="82"/>
      <c r="ABW89" s="82"/>
      <c r="ABX89" s="82"/>
      <c r="ABY89" s="82"/>
      <c r="ABZ89" s="82"/>
      <c r="ACA89" s="82"/>
      <c r="ACB89" s="82"/>
      <c r="ACC89" s="82"/>
      <c r="ACD89" s="82"/>
      <c r="ACE89" s="82"/>
      <c r="ACF89" s="82"/>
      <c r="ACG89" s="82"/>
      <c r="ACH89" s="82"/>
      <c r="ACI89" s="82"/>
      <c r="ACJ89" s="82"/>
      <c r="ACK89" s="82"/>
      <c r="ACL89" s="82"/>
      <c r="ACM89" s="82"/>
      <c r="ACN89" s="82"/>
      <c r="ACO89" s="82"/>
      <c r="ACP89" s="82"/>
      <c r="ACQ89" s="82"/>
      <c r="ACR89" s="82"/>
      <c r="ACS89" s="82"/>
      <c r="ACT89" s="82"/>
      <c r="ACU89" s="82"/>
      <c r="ACV89" s="82"/>
      <c r="ACW89" s="82"/>
      <c r="ACX89" s="82"/>
      <c r="ACY89" s="82"/>
      <c r="ACZ89" s="82"/>
      <c r="ADA89" s="82"/>
      <c r="ADB89" s="82"/>
      <c r="ADC89" s="82"/>
      <c r="ADD89" s="82"/>
      <c r="ADE89" s="82"/>
      <c r="ADF89" s="82"/>
      <c r="ADG89" s="82"/>
      <c r="ADH89" s="82"/>
      <c r="ADI89" s="82"/>
      <c r="ADJ89" s="82"/>
      <c r="ADK89" s="82"/>
      <c r="ADL89" s="82"/>
      <c r="ADM89" s="82"/>
      <c r="ADN89" s="82"/>
      <c r="ADO89" s="82"/>
      <c r="ADP89" s="82"/>
      <c r="ADQ89" s="82"/>
      <c r="ADR89" s="82"/>
      <c r="ADS89" s="82"/>
      <c r="ADT89" s="82"/>
      <c r="ADU89" s="82"/>
      <c r="ADV89" s="82"/>
      <c r="ADW89" s="82"/>
      <c r="ADX89" s="82"/>
      <c r="ADY89" s="82"/>
      <c r="ADZ89" s="82"/>
      <c r="AEA89" s="82"/>
      <c r="AEB89" s="82"/>
      <c r="AEC89" s="82"/>
      <c r="AED89" s="82"/>
      <c r="AEE89" s="82"/>
      <c r="AEF89" s="82"/>
      <c r="AEG89" s="82"/>
      <c r="AEH89" s="82"/>
      <c r="AEI89" s="82"/>
      <c r="AEJ89" s="82"/>
      <c r="AEK89" s="82"/>
      <c r="AEL89" s="82"/>
      <c r="AEM89" s="82"/>
      <c r="AEN89" s="82"/>
      <c r="AEO89" s="82"/>
      <c r="AEP89" s="82"/>
      <c r="AEQ89" s="82"/>
      <c r="AER89" s="82"/>
      <c r="AES89" s="82"/>
      <c r="AET89" s="82"/>
      <c r="AEU89" s="82"/>
      <c r="AEV89" s="82"/>
      <c r="AEW89" s="82"/>
      <c r="AEX89" s="82"/>
      <c r="AEY89" s="82"/>
      <c r="AEZ89" s="82"/>
      <c r="AFA89" s="82"/>
      <c r="AFB89" s="82"/>
      <c r="AFC89" s="82"/>
      <c r="AFD89" s="82"/>
      <c r="AFE89" s="82"/>
      <c r="AFF89" s="82"/>
      <c r="AFG89" s="82"/>
      <c r="AFH89" s="82"/>
      <c r="AFI89" s="82"/>
      <c r="AFJ89" s="82"/>
      <c r="AFK89" s="82"/>
      <c r="AFL89" s="82"/>
      <c r="AFM89" s="82"/>
      <c r="AFN89" s="82"/>
      <c r="AFO89" s="82"/>
      <c r="AFP89" s="82"/>
      <c r="AFQ89" s="82"/>
      <c r="AFR89" s="82"/>
      <c r="AFS89" s="82"/>
      <c r="AFT89" s="82"/>
      <c r="AFU89" s="82"/>
      <c r="AFV89" s="82"/>
      <c r="AFW89" s="82"/>
      <c r="AFX89" s="82"/>
      <c r="AFY89" s="82"/>
      <c r="AFZ89" s="82"/>
      <c r="AGA89" s="82"/>
      <c r="AGB89" s="82"/>
      <c r="AGC89" s="82"/>
      <c r="AGD89" s="82"/>
      <c r="AGE89" s="82"/>
      <c r="AGF89" s="82"/>
      <c r="AGG89" s="82"/>
      <c r="AGH89" s="82"/>
      <c r="AGI89" s="82"/>
      <c r="AGJ89" s="82"/>
      <c r="AGK89" s="82"/>
      <c r="AGL89" s="82"/>
      <c r="AGM89" s="82"/>
      <c r="AGN89" s="82"/>
      <c r="AGO89" s="82"/>
      <c r="AGP89" s="82"/>
      <c r="AGQ89" s="82"/>
      <c r="AGR89" s="82"/>
      <c r="AGS89" s="82"/>
      <c r="AGT89" s="82"/>
      <c r="AGU89" s="82"/>
      <c r="AGV89" s="82"/>
      <c r="AGW89" s="82"/>
      <c r="AGX89" s="82"/>
      <c r="AGY89" s="82"/>
      <c r="AGZ89" s="82"/>
      <c r="AHA89" s="82"/>
      <c r="AHB89" s="82"/>
      <c r="AHC89" s="82"/>
      <c r="AHD89" s="82"/>
      <c r="AHE89" s="82"/>
      <c r="AHF89" s="82"/>
      <c r="AHG89" s="82"/>
      <c r="AHH89" s="82"/>
      <c r="AHI89" s="82"/>
      <c r="AHJ89" s="82"/>
      <c r="AHK89" s="82"/>
      <c r="AHL89" s="82"/>
      <c r="AHM89" s="82"/>
      <c r="AHN89" s="82"/>
      <c r="AHO89" s="82"/>
      <c r="AHP89" s="82"/>
      <c r="AHQ89" s="82"/>
      <c r="AHR89" s="82"/>
      <c r="AHS89" s="82"/>
      <c r="AHT89" s="82"/>
      <c r="AHU89" s="82"/>
      <c r="AHV89" s="82"/>
      <c r="AHW89" s="82"/>
      <c r="AHX89" s="82"/>
      <c r="AHY89" s="82"/>
      <c r="AHZ89" s="82"/>
      <c r="AIA89" s="82"/>
      <c r="AIB89" s="82"/>
      <c r="AIC89" s="82"/>
      <c r="AID89" s="82"/>
      <c r="AIE89" s="82"/>
      <c r="AIF89" s="82"/>
      <c r="AIG89" s="82"/>
      <c r="AIH89" s="82"/>
      <c r="AII89" s="82"/>
      <c r="AIJ89" s="82"/>
      <c r="AIK89" s="82"/>
      <c r="AIL89" s="82"/>
      <c r="AIM89" s="82"/>
      <c r="AIN89" s="82"/>
      <c r="AIO89" s="82"/>
      <c r="AIP89" s="82"/>
      <c r="AIQ89" s="82"/>
      <c r="AIR89" s="82"/>
      <c r="AIS89" s="82"/>
      <c r="AIT89" s="82"/>
      <c r="AIU89" s="82"/>
      <c r="AIV89" s="82"/>
      <c r="AIW89" s="82"/>
      <c r="AIX89" s="82"/>
      <c r="AIY89" s="82"/>
      <c r="AIZ89" s="82"/>
      <c r="AJA89" s="82"/>
      <c r="AJB89" s="82"/>
      <c r="AJC89" s="82"/>
      <c r="AJD89" s="82"/>
      <c r="AJE89" s="82"/>
      <c r="AJF89" s="82"/>
      <c r="AJG89" s="82"/>
      <c r="AJH89" s="82"/>
      <c r="AJI89" s="82"/>
      <c r="AJJ89" s="82"/>
      <c r="AJK89" s="82"/>
      <c r="AJL89" s="82"/>
      <c r="AJM89" s="82"/>
      <c r="AJN89" s="82"/>
      <c r="AJO89" s="82"/>
      <c r="AJP89" s="82"/>
      <c r="AJQ89" s="82"/>
      <c r="AJR89" s="82"/>
      <c r="AJS89" s="82"/>
      <c r="AJT89" s="82"/>
      <c r="AJU89" s="82"/>
      <c r="AJV89" s="82"/>
      <c r="AJW89" s="82"/>
      <c r="AJX89" s="82"/>
      <c r="AJY89" s="82"/>
      <c r="AJZ89" s="82"/>
      <c r="AKA89" s="82"/>
      <c r="AKB89" s="82"/>
      <c r="AKC89" s="82"/>
      <c r="AKD89" s="82"/>
      <c r="AKE89" s="82"/>
      <c r="AKF89" s="82"/>
      <c r="AKG89" s="82"/>
      <c r="AKH89" s="82"/>
      <c r="AKI89" s="82"/>
      <c r="AKJ89" s="82"/>
      <c r="AKK89" s="82"/>
      <c r="AKL89" s="82"/>
      <c r="AKM89" s="82"/>
      <c r="AKN89" s="82"/>
      <c r="AKO89" s="82"/>
      <c r="AKP89" s="82"/>
      <c r="AKQ89" s="82"/>
      <c r="AKR89" s="82"/>
      <c r="AKS89" s="82"/>
      <c r="AKT89" s="82"/>
      <c r="AKU89" s="82"/>
      <c r="AKV89" s="82"/>
      <c r="AKW89" s="82"/>
      <c r="AKX89" s="82"/>
      <c r="AKY89" s="82"/>
      <c r="AKZ89" s="82"/>
      <c r="ALA89" s="82"/>
      <c r="ALB89" s="82"/>
      <c r="ALC89" s="82"/>
      <c r="ALD89" s="82"/>
      <c r="ALE89" s="82"/>
      <c r="ALF89" s="82"/>
      <c r="ALG89" s="82"/>
      <c r="ALH89" s="82"/>
      <c r="ALI89" s="82"/>
      <c r="ALJ89" s="82"/>
      <c r="ALK89" s="82"/>
      <c r="ALL89" s="82"/>
      <c r="ALM89" s="82"/>
      <c r="ALN89" s="82"/>
      <c r="ALO89" s="82"/>
      <c r="ALP89" s="82"/>
      <c r="ALQ89" s="82"/>
      <c r="ALR89" s="82"/>
      <c r="ALS89" s="82"/>
      <c r="ALT89" s="82"/>
      <c r="ALU89" s="82"/>
      <c r="ALV89" s="82"/>
      <c r="ALW89" s="82"/>
      <c r="ALX89" s="82"/>
      <c r="ALY89" s="82"/>
      <c r="ALZ89" s="82"/>
      <c r="AMA89" s="82"/>
      <c r="AMB89" s="82"/>
      <c r="AMC89" s="82"/>
      <c r="AMD89" s="82"/>
      <c r="AME89" s="82"/>
      <c r="AMF89" s="82"/>
      <c r="AMG89" s="82"/>
      <c r="AMH89" s="82"/>
      <c r="AMI89" s="82"/>
      <c r="AMJ89" s="82"/>
    </row>
    <row r="90" spans="1:1024" s="81" customFormat="1" ht="38.25" outlineLevel="1" x14ac:dyDescent="0.2">
      <c r="A90" s="96" t="s">
        <v>441</v>
      </c>
      <c r="B90" s="96" t="s">
        <v>387</v>
      </c>
      <c r="C90" s="96" t="s">
        <v>48</v>
      </c>
      <c r="D90" s="91" t="s">
        <v>730</v>
      </c>
      <c r="E90" s="90" t="s">
        <v>331</v>
      </c>
      <c r="F90" s="92">
        <v>1</v>
      </c>
      <c r="G90" s="92"/>
      <c r="H90" s="93"/>
      <c r="I90" s="94">
        <f>ROUND(H90*F90,2)</f>
        <v>0</v>
      </c>
    </row>
    <row r="91" spans="1:1024" s="84" customFormat="1" ht="18.75" customHeight="1" outlineLevel="1" x14ac:dyDescent="0.2">
      <c r="A91" s="109" t="s">
        <v>116</v>
      </c>
      <c r="B91" s="109"/>
      <c r="C91" s="109"/>
      <c r="D91" s="108" t="s">
        <v>117</v>
      </c>
      <c r="E91" s="108"/>
      <c r="F91" s="92"/>
      <c r="G91" s="92"/>
      <c r="H91" s="94"/>
      <c r="I91" s="94"/>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82"/>
      <c r="JY91" s="82"/>
      <c r="JZ91" s="82"/>
      <c r="KA91" s="82"/>
      <c r="KB91" s="82"/>
      <c r="KC91" s="82"/>
      <c r="KD91" s="82"/>
      <c r="KE91" s="82"/>
      <c r="KF91" s="82"/>
      <c r="KG91" s="82"/>
      <c r="KH91" s="82"/>
      <c r="KI91" s="82"/>
      <c r="KJ91" s="82"/>
      <c r="KK91" s="82"/>
      <c r="KL91" s="82"/>
      <c r="KM91" s="82"/>
      <c r="KN91" s="82"/>
      <c r="KO91" s="82"/>
      <c r="KP91" s="82"/>
      <c r="KQ91" s="82"/>
      <c r="KR91" s="82"/>
      <c r="KS91" s="82"/>
      <c r="KT91" s="82"/>
      <c r="KU91" s="82"/>
      <c r="KV91" s="82"/>
      <c r="KW91" s="82"/>
      <c r="KX91" s="82"/>
      <c r="KY91" s="82"/>
      <c r="KZ91" s="82"/>
      <c r="LA91" s="82"/>
      <c r="LB91" s="82"/>
      <c r="LC91" s="82"/>
      <c r="LD91" s="82"/>
      <c r="LE91" s="82"/>
      <c r="LF91" s="82"/>
      <c r="LG91" s="82"/>
      <c r="LH91" s="82"/>
      <c r="LI91" s="82"/>
      <c r="LJ91" s="82"/>
      <c r="LK91" s="82"/>
      <c r="LL91" s="82"/>
      <c r="LM91" s="82"/>
      <c r="LN91" s="82"/>
      <c r="LO91" s="82"/>
      <c r="LP91" s="82"/>
      <c r="LQ91" s="82"/>
      <c r="LR91" s="82"/>
      <c r="LS91" s="82"/>
      <c r="LT91" s="82"/>
      <c r="LU91" s="82"/>
      <c r="LV91" s="82"/>
      <c r="LW91" s="82"/>
      <c r="LX91" s="82"/>
      <c r="LY91" s="82"/>
      <c r="LZ91" s="82"/>
      <c r="MA91" s="82"/>
      <c r="MB91" s="82"/>
      <c r="MC91" s="82"/>
      <c r="MD91" s="82"/>
      <c r="ME91" s="82"/>
      <c r="MF91" s="82"/>
      <c r="MG91" s="82"/>
      <c r="MH91" s="82"/>
      <c r="MI91" s="82"/>
      <c r="MJ91" s="82"/>
      <c r="MK91" s="82"/>
      <c r="ML91" s="82"/>
      <c r="MM91" s="82"/>
      <c r="MN91" s="82"/>
      <c r="MO91" s="82"/>
      <c r="MP91" s="82"/>
      <c r="MQ91" s="82"/>
      <c r="MR91" s="82"/>
      <c r="MS91" s="82"/>
      <c r="MT91" s="82"/>
      <c r="MU91" s="82"/>
      <c r="MV91" s="82"/>
      <c r="MW91" s="82"/>
      <c r="MX91" s="82"/>
      <c r="MY91" s="82"/>
      <c r="MZ91" s="82"/>
      <c r="NA91" s="82"/>
      <c r="NB91" s="82"/>
      <c r="NC91" s="82"/>
      <c r="ND91" s="82"/>
      <c r="NE91" s="82"/>
      <c r="NF91" s="82"/>
      <c r="NG91" s="82"/>
      <c r="NH91" s="82"/>
      <c r="NI91" s="82"/>
      <c r="NJ91" s="82"/>
      <c r="NK91" s="82"/>
      <c r="NL91" s="82"/>
      <c r="NM91" s="82"/>
      <c r="NN91" s="82"/>
      <c r="NO91" s="82"/>
      <c r="NP91" s="82"/>
      <c r="NQ91" s="82"/>
      <c r="NR91" s="82"/>
      <c r="NS91" s="82"/>
      <c r="NT91" s="82"/>
      <c r="NU91" s="82"/>
      <c r="NV91" s="82"/>
      <c r="NW91" s="82"/>
      <c r="NX91" s="82"/>
      <c r="NY91" s="82"/>
      <c r="NZ91" s="82"/>
      <c r="OA91" s="82"/>
      <c r="OB91" s="82"/>
      <c r="OC91" s="82"/>
      <c r="OD91" s="82"/>
      <c r="OE91" s="82"/>
      <c r="OF91" s="82"/>
      <c r="OG91" s="82"/>
      <c r="OH91" s="82"/>
      <c r="OI91" s="82"/>
      <c r="OJ91" s="82"/>
      <c r="OK91" s="82"/>
      <c r="OL91" s="82"/>
      <c r="OM91" s="82"/>
      <c r="ON91" s="82"/>
      <c r="OO91" s="82"/>
      <c r="OP91" s="82"/>
      <c r="OQ91" s="82"/>
      <c r="OR91" s="82"/>
      <c r="OS91" s="82"/>
      <c r="OT91" s="82"/>
      <c r="OU91" s="82"/>
      <c r="OV91" s="82"/>
      <c r="OW91" s="82"/>
      <c r="OX91" s="82"/>
      <c r="OY91" s="82"/>
      <c r="OZ91" s="82"/>
      <c r="PA91" s="82"/>
      <c r="PB91" s="82"/>
      <c r="PC91" s="82"/>
      <c r="PD91" s="82"/>
      <c r="PE91" s="82"/>
      <c r="PF91" s="82"/>
      <c r="PG91" s="82"/>
      <c r="PH91" s="82"/>
      <c r="PI91" s="82"/>
      <c r="PJ91" s="82"/>
      <c r="PK91" s="82"/>
      <c r="PL91" s="82"/>
      <c r="PM91" s="82"/>
      <c r="PN91" s="82"/>
      <c r="PO91" s="82"/>
      <c r="PP91" s="82"/>
      <c r="PQ91" s="82"/>
      <c r="PR91" s="82"/>
      <c r="PS91" s="82"/>
      <c r="PT91" s="82"/>
      <c r="PU91" s="82"/>
      <c r="PV91" s="82"/>
      <c r="PW91" s="82"/>
      <c r="PX91" s="82"/>
      <c r="PY91" s="82"/>
      <c r="PZ91" s="82"/>
      <c r="QA91" s="82"/>
      <c r="QB91" s="82"/>
      <c r="QC91" s="82"/>
      <c r="QD91" s="82"/>
      <c r="QE91" s="82"/>
      <c r="QF91" s="82"/>
      <c r="QG91" s="82"/>
      <c r="QH91" s="82"/>
      <c r="QI91" s="82"/>
      <c r="QJ91" s="82"/>
      <c r="QK91" s="82"/>
      <c r="QL91" s="82"/>
      <c r="QM91" s="82"/>
      <c r="QN91" s="82"/>
      <c r="QO91" s="82"/>
      <c r="QP91" s="82"/>
      <c r="QQ91" s="82"/>
      <c r="QR91" s="82"/>
      <c r="QS91" s="82"/>
      <c r="QT91" s="82"/>
      <c r="QU91" s="82"/>
      <c r="QV91" s="82"/>
      <c r="QW91" s="82"/>
      <c r="QX91" s="82"/>
      <c r="QY91" s="82"/>
      <c r="QZ91" s="82"/>
      <c r="RA91" s="82"/>
      <c r="RB91" s="82"/>
      <c r="RC91" s="82"/>
      <c r="RD91" s="82"/>
      <c r="RE91" s="82"/>
      <c r="RF91" s="82"/>
      <c r="RG91" s="82"/>
      <c r="RH91" s="82"/>
      <c r="RI91" s="82"/>
      <c r="RJ91" s="82"/>
      <c r="RK91" s="82"/>
      <c r="RL91" s="82"/>
      <c r="RM91" s="82"/>
      <c r="RN91" s="82"/>
      <c r="RO91" s="82"/>
      <c r="RP91" s="82"/>
      <c r="RQ91" s="82"/>
      <c r="RR91" s="82"/>
      <c r="RS91" s="82"/>
      <c r="RT91" s="82"/>
      <c r="RU91" s="82"/>
      <c r="RV91" s="82"/>
      <c r="RW91" s="82"/>
      <c r="RX91" s="82"/>
      <c r="RY91" s="82"/>
      <c r="RZ91" s="82"/>
      <c r="SA91" s="82"/>
      <c r="SB91" s="82"/>
      <c r="SC91" s="82"/>
      <c r="SD91" s="82"/>
      <c r="SE91" s="82"/>
      <c r="SF91" s="82"/>
      <c r="SG91" s="82"/>
      <c r="SH91" s="82"/>
      <c r="SI91" s="82"/>
      <c r="SJ91" s="82"/>
      <c r="SK91" s="82"/>
      <c r="SL91" s="82"/>
      <c r="SM91" s="82"/>
      <c r="SN91" s="82"/>
      <c r="SO91" s="82"/>
      <c r="SP91" s="82"/>
      <c r="SQ91" s="82"/>
      <c r="SR91" s="82"/>
      <c r="SS91" s="82"/>
      <c r="ST91" s="82"/>
      <c r="SU91" s="82"/>
      <c r="SV91" s="82"/>
      <c r="SW91" s="82"/>
      <c r="SX91" s="82"/>
      <c r="SY91" s="82"/>
      <c r="SZ91" s="82"/>
      <c r="TA91" s="82"/>
      <c r="TB91" s="82"/>
      <c r="TC91" s="82"/>
      <c r="TD91" s="82"/>
      <c r="TE91" s="82"/>
      <c r="TF91" s="82"/>
      <c r="TG91" s="82"/>
      <c r="TH91" s="82"/>
      <c r="TI91" s="82"/>
      <c r="TJ91" s="82"/>
      <c r="TK91" s="82"/>
      <c r="TL91" s="82"/>
      <c r="TM91" s="82"/>
      <c r="TN91" s="82"/>
      <c r="TO91" s="82"/>
      <c r="TP91" s="82"/>
      <c r="TQ91" s="82"/>
      <c r="TR91" s="82"/>
      <c r="TS91" s="82"/>
      <c r="TT91" s="82"/>
      <c r="TU91" s="82"/>
      <c r="TV91" s="82"/>
      <c r="TW91" s="82"/>
      <c r="TX91" s="82"/>
      <c r="TY91" s="82"/>
      <c r="TZ91" s="82"/>
      <c r="UA91" s="82"/>
      <c r="UB91" s="82"/>
      <c r="UC91" s="82"/>
      <c r="UD91" s="82"/>
      <c r="UE91" s="82"/>
      <c r="UF91" s="82"/>
      <c r="UG91" s="82"/>
      <c r="UH91" s="82"/>
      <c r="UI91" s="82"/>
      <c r="UJ91" s="82"/>
      <c r="UK91" s="82"/>
      <c r="UL91" s="82"/>
      <c r="UM91" s="82"/>
      <c r="UN91" s="82"/>
      <c r="UO91" s="82"/>
      <c r="UP91" s="82"/>
      <c r="UQ91" s="82"/>
      <c r="UR91" s="82"/>
      <c r="US91" s="82"/>
      <c r="UT91" s="82"/>
      <c r="UU91" s="82"/>
      <c r="UV91" s="82"/>
      <c r="UW91" s="82"/>
      <c r="UX91" s="82"/>
      <c r="UY91" s="82"/>
      <c r="UZ91" s="82"/>
      <c r="VA91" s="82"/>
      <c r="VB91" s="82"/>
      <c r="VC91" s="82"/>
      <c r="VD91" s="82"/>
      <c r="VE91" s="82"/>
      <c r="VF91" s="82"/>
      <c r="VG91" s="82"/>
      <c r="VH91" s="82"/>
      <c r="VI91" s="82"/>
      <c r="VJ91" s="82"/>
      <c r="VK91" s="82"/>
      <c r="VL91" s="82"/>
      <c r="VM91" s="82"/>
      <c r="VN91" s="82"/>
      <c r="VO91" s="82"/>
      <c r="VP91" s="82"/>
      <c r="VQ91" s="82"/>
      <c r="VR91" s="82"/>
      <c r="VS91" s="82"/>
      <c r="VT91" s="82"/>
      <c r="VU91" s="82"/>
      <c r="VV91" s="82"/>
      <c r="VW91" s="82"/>
      <c r="VX91" s="82"/>
      <c r="VY91" s="82"/>
      <c r="VZ91" s="82"/>
      <c r="WA91" s="82"/>
      <c r="WB91" s="82"/>
      <c r="WC91" s="82"/>
      <c r="WD91" s="82"/>
      <c r="WE91" s="82"/>
      <c r="WF91" s="82"/>
      <c r="WG91" s="82"/>
      <c r="WH91" s="82"/>
      <c r="WI91" s="82"/>
      <c r="WJ91" s="82"/>
      <c r="WK91" s="82"/>
      <c r="WL91" s="82"/>
      <c r="WM91" s="82"/>
      <c r="WN91" s="82"/>
      <c r="WO91" s="82"/>
      <c r="WP91" s="82"/>
      <c r="WQ91" s="82"/>
      <c r="WR91" s="82"/>
      <c r="WS91" s="82"/>
      <c r="WT91" s="82"/>
      <c r="WU91" s="82"/>
      <c r="WV91" s="82"/>
      <c r="WW91" s="82"/>
      <c r="WX91" s="82"/>
      <c r="WY91" s="82"/>
      <c r="WZ91" s="82"/>
      <c r="XA91" s="82"/>
      <c r="XB91" s="82"/>
      <c r="XC91" s="82"/>
      <c r="XD91" s="82"/>
      <c r="XE91" s="82"/>
      <c r="XF91" s="82"/>
      <c r="XG91" s="82"/>
      <c r="XH91" s="82"/>
      <c r="XI91" s="82"/>
      <c r="XJ91" s="82"/>
      <c r="XK91" s="82"/>
      <c r="XL91" s="82"/>
      <c r="XM91" s="82"/>
      <c r="XN91" s="82"/>
      <c r="XO91" s="82"/>
      <c r="XP91" s="82"/>
      <c r="XQ91" s="82"/>
      <c r="XR91" s="82"/>
      <c r="XS91" s="82"/>
      <c r="XT91" s="82"/>
      <c r="XU91" s="82"/>
      <c r="XV91" s="82"/>
      <c r="XW91" s="82"/>
      <c r="XX91" s="82"/>
      <c r="XY91" s="82"/>
      <c r="XZ91" s="82"/>
      <c r="YA91" s="82"/>
      <c r="YB91" s="82"/>
      <c r="YC91" s="82"/>
      <c r="YD91" s="82"/>
      <c r="YE91" s="82"/>
      <c r="YF91" s="82"/>
      <c r="YG91" s="82"/>
      <c r="YH91" s="82"/>
      <c r="YI91" s="82"/>
      <c r="YJ91" s="82"/>
      <c r="YK91" s="82"/>
      <c r="YL91" s="82"/>
      <c r="YM91" s="82"/>
      <c r="YN91" s="82"/>
      <c r="YO91" s="82"/>
      <c r="YP91" s="82"/>
      <c r="YQ91" s="82"/>
      <c r="YR91" s="82"/>
      <c r="YS91" s="82"/>
      <c r="YT91" s="82"/>
      <c r="YU91" s="82"/>
      <c r="YV91" s="82"/>
      <c r="YW91" s="82"/>
      <c r="YX91" s="82"/>
      <c r="YY91" s="82"/>
      <c r="YZ91" s="82"/>
      <c r="ZA91" s="82"/>
      <c r="ZB91" s="82"/>
      <c r="ZC91" s="82"/>
      <c r="ZD91" s="82"/>
      <c r="ZE91" s="82"/>
      <c r="ZF91" s="82"/>
      <c r="ZG91" s="82"/>
      <c r="ZH91" s="82"/>
      <c r="ZI91" s="82"/>
      <c r="ZJ91" s="82"/>
      <c r="ZK91" s="82"/>
      <c r="ZL91" s="82"/>
      <c r="ZM91" s="82"/>
      <c r="ZN91" s="82"/>
      <c r="ZO91" s="82"/>
      <c r="ZP91" s="82"/>
      <c r="ZQ91" s="82"/>
      <c r="ZR91" s="82"/>
      <c r="ZS91" s="82"/>
      <c r="ZT91" s="82"/>
      <c r="ZU91" s="82"/>
      <c r="ZV91" s="82"/>
      <c r="ZW91" s="82"/>
      <c r="ZX91" s="82"/>
      <c r="ZY91" s="82"/>
      <c r="ZZ91" s="82"/>
      <c r="AAA91" s="82"/>
      <c r="AAB91" s="82"/>
      <c r="AAC91" s="82"/>
      <c r="AAD91" s="82"/>
      <c r="AAE91" s="82"/>
      <c r="AAF91" s="82"/>
      <c r="AAG91" s="82"/>
      <c r="AAH91" s="82"/>
      <c r="AAI91" s="82"/>
      <c r="AAJ91" s="82"/>
      <c r="AAK91" s="82"/>
      <c r="AAL91" s="82"/>
      <c r="AAM91" s="82"/>
      <c r="AAN91" s="82"/>
      <c r="AAO91" s="82"/>
      <c r="AAP91" s="82"/>
      <c r="AAQ91" s="82"/>
      <c r="AAR91" s="82"/>
      <c r="AAS91" s="82"/>
      <c r="AAT91" s="82"/>
      <c r="AAU91" s="82"/>
      <c r="AAV91" s="82"/>
      <c r="AAW91" s="82"/>
      <c r="AAX91" s="82"/>
      <c r="AAY91" s="82"/>
      <c r="AAZ91" s="82"/>
      <c r="ABA91" s="82"/>
      <c r="ABB91" s="82"/>
      <c r="ABC91" s="82"/>
      <c r="ABD91" s="82"/>
      <c r="ABE91" s="82"/>
      <c r="ABF91" s="82"/>
      <c r="ABG91" s="82"/>
      <c r="ABH91" s="82"/>
      <c r="ABI91" s="82"/>
      <c r="ABJ91" s="82"/>
      <c r="ABK91" s="82"/>
      <c r="ABL91" s="82"/>
      <c r="ABM91" s="82"/>
      <c r="ABN91" s="82"/>
      <c r="ABO91" s="82"/>
      <c r="ABP91" s="82"/>
      <c r="ABQ91" s="82"/>
      <c r="ABR91" s="82"/>
      <c r="ABS91" s="82"/>
      <c r="ABT91" s="82"/>
      <c r="ABU91" s="82"/>
      <c r="ABV91" s="82"/>
      <c r="ABW91" s="82"/>
      <c r="ABX91" s="82"/>
      <c r="ABY91" s="82"/>
      <c r="ABZ91" s="82"/>
      <c r="ACA91" s="82"/>
      <c r="ACB91" s="82"/>
      <c r="ACC91" s="82"/>
      <c r="ACD91" s="82"/>
      <c r="ACE91" s="82"/>
      <c r="ACF91" s="82"/>
      <c r="ACG91" s="82"/>
      <c r="ACH91" s="82"/>
      <c r="ACI91" s="82"/>
      <c r="ACJ91" s="82"/>
      <c r="ACK91" s="82"/>
      <c r="ACL91" s="82"/>
      <c r="ACM91" s="82"/>
      <c r="ACN91" s="82"/>
      <c r="ACO91" s="82"/>
      <c r="ACP91" s="82"/>
      <c r="ACQ91" s="82"/>
      <c r="ACR91" s="82"/>
      <c r="ACS91" s="82"/>
      <c r="ACT91" s="82"/>
      <c r="ACU91" s="82"/>
      <c r="ACV91" s="82"/>
      <c r="ACW91" s="82"/>
      <c r="ACX91" s="82"/>
      <c r="ACY91" s="82"/>
      <c r="ACZ91" s="82"/>
      <c r="ADA91" s="82"/>
      <c r="ADB91" s="82"/>
      <c r="ADC91" s="82"/>
      <c r="ADD91" s="82"/>
      <c r="ADE91" s="82"/>
      <c r="ADF91" s="82"/>
      <c r="ADG91" s="82"/>
      <c r="ADH91" s="82"/>
      <c r="ADI91" s="82"/>
      <c r="ADJ91" s="82"/>
      <c r="ADK91" s="82"/>
      <c r="ADL91" s="82"/>
      <c r="ADM91" s="82"/>
      <c r="ADN91" s="82"/>
      <c r="ADO91" s="82"/>
      <c r="ADP91" s="82"/>
      <c r="ADQ91" s="82"/>
      <c r="ADR91" s="82"/>
      <c r="ADS91" s="82"/>
      <c r="ADT91" s="82"/>
      <c r="ADU91" s="82"/>
      <c r="ADV91" s="82"/>
      <c r="ADW91" s="82"/>
      <c r="ADX91" s="82"/>
      <c r="ADY91" s="82"/>
      <c r="ADZ91" s="82"/>
      <c r="AEA91" s="82"/>
      <c r="AEB91" s="82"/>
      <c r="AEC91" s="82"/>
      <c r="AED91" s="82"/>
      <c r="AEE91" s="82"/>
      <c r="AEF91" s="82"/>
      <c r="AEG91" s="82"/>
      <c r="AEH91" s="82"/>
      <c r="AEI91" s="82"/>
      <c r="AEJ91" s="82"/>
      <c r="AEK91" s="82"/>
      <c r="AEL91" s="82"/>
      <c r="AEM91" s="82"/>
      <c r="AEN91" s="82"/>
      <c r="AEO91" s="82"/>
      <c r="AEP91" s="82"/>
      <c r="AEQ91" s="82"/>
      <c r="AER91" s="82"/>
      <c r="AES91" s="82"/>
      <c r="AET91" s="82"/>
      <c r="AEU91" s="82"/>
      <c r="AEV91" s="82"/>
      <c r="AEW91" s="82"/>
      <c r="AEX91" s="82"/>
      <c r="AEY91" s="82"/>
      <c r="AEZ91" s="82"/>
      <c r="AFA91" s="82"/>
      <c r="AFB91" s="82"/>
      <c r="AFC91" s="82"/>
      <c r="AFD91" s="82"/>
      <c r="AFE91" s="82"/>
      <c r="AFF91" s="82"/>
      <c r="AFG91" s="82"/>
      <c r="AFH91" s="82"/>
      <c r="AFI91" s="82"/>
      <c r="AFJ91" s="82"/>
      <c r="AFK91" s="82"/>
      <c r="AFL91" s="82"/>
      <c r="AFM91" s="82"/>
      <c r="AFN91" s="82"/>
      <c r="AFO91" s="82"/>
      <c r="AFP91" s="82"/>
      <c r="AFQ91" s="82"/>
      <c r="AFR91" s="82"/>
      <c r="AFS91" s="82"/>
      <c r="AFT91" s="82"/>
      <c r="AFU91" s="82"/>
      <c r="AFV91" s="82"/>
      <c r="AFW91" s="82"/>
      <c r="AFX91" s="82"/>
      <c r="AFY91" s="82"/>
      <c r="AFZ91" s="82"/>
      <c r="AGA91" s="82"/>
      <c r="AGB91" s="82"/>
      <c r="AGC91" s="82"/>
      <c r="AGD91" s="82"/>
      <c r="AGE91" s="82"/>
      <c r="AGF91" s="82"/>
      <c r="AGG91" s="82"/>
      <c r="AGH91" s="82"/>
      <c r="AGI91" s="82"/>
      <c r="AGJ91" s="82"/>
      <c r="AGK91" s="82"/>
      <c r="AGL91" s="82"/>
      <c r="AGM91" s="82"/>
      <c r="AGN91" s="82"/>
      <c r="AGO91" s="82"/>
      <c r="AGP91" s="82"/>
      <c r="AGQ91" s="82"/>
      <c r="AGR91" s="82"/>
      <c r="AGS91" s="82"/>
      <c r="AGT91" s="82"/>
      <c r="AGU91" s="82"/>
      <c r="AGV91" s="82"/>
      <c r="AGW91" s="82"/>
      <c r="AGX91" s="82"/>
      <c r="AGY91" s="82"/>
      <c r="AGZ91" s="82"/>
      <c r="AHA91" s="82"/>
      <c r="AHB91" s="82"/>
      <c r="AHC91" s="82"/>
      <c r="AHD91" s="82"/>
      <c r="AHE91" s="82"/>
      <c r="AHF91" s="82"/>
      <c r="AHG91" s="82"/>
      <c r="AHH91" s="82"/>
      <c r="AHI91" s="82"/>
      <c r="AHJ91" s="82"/>
      <c r="AHK91" s="82"/>
      <c r="AHL91" s="82"/>
      <c r="AHM91" s="82"/>
      <c r="AHN91" s="82"/>
      <c r="AHO91" s="82"/>
      <c r="AHP91" s="82"/>
      <c r="AHQ91" s="82"/>
      <c r="AHR91" s="82"/>
      <c r="AHS91" s="82"/>
      <c r="AHT91" s="82"/>
      <c r="AHU91" s="82"/>
      <c r="AHV91" s="82"/>
      <c r="AHW91" s="82"/>
      <c r="AHX91" s="82"/>
      <c r="AHY91" s="82"/>
      <c r="AHZ91" s="82"/>
      <c r="AIA91" s="82"/>
      <c r="AIB91" s="82"/>
      <c r="AIC91" s="82"/>
      <c r="AID91" s="82"/>
      <c r="AIE91" s="82"/>
      <c r="AIF91" s="82"/>
      <c r="AIG91" s="82"/>
      <c r="AIH91" s="82"/>
      <c r="AII91" s="82"/>
      <c r="AIJ91" s="82"/>
      <c r="AIK91" s="82"/>
      <c r="AIL91" s="82"/>
      <c r="AIM91" s="82"/>
      <c r="AIN91" s="82"/>
      <c r="AIO91" s="82"/>
      <c r="AIP91" s="82"/>
      <c r="AIQ91" s="82"/>
      <c r="AIR91" s="82"/>
      <c r="AIS91" s="82"/>
      <c r="AIT91" s="82"/>
      <c r="AIU91" s="82"/>
      <c r="AIV91" s="82"/>
      <c r="AIW91" s="82"/>
      <c r="AIX91" s="82"/>
      <c r="AIY91" s="82"/>
      <c r="AIZ91" s="82"/>
      <c r="AJA91" s="82"/>
      <c r="AJB91" s="82"/>
      <c r="AJC91" s="82"/>
      <c r="AJD91" s="82"/>
      <c r="AJE91" s="82"/>
      <c r="AJF91" s="82"/>
      <c r="AJG91" s="82"/>
      <c r="AJH91" s="82"/>
      <c r="AJI91" s="82"/>
      <c r="AJJ91" s="82"/>
      <c r="AJK91" s="82"/>
      <c r="AJL91" s="82"/>
      <c r="AJM91" s="82"/>
      <c r="AJN91" s="82"/>
      <c r="AJO91" s="82"/>
      <c r="AJP91" s="82"/>
      <c r="AJQ91" s="82"/>
      <c r="AJR91" s="82"/>
      <c r="AJS91" s="82"/>
      <c r="AJT91" s="82"/>
      <c r="AJU91" s="82"/>
      <c r="AJV91" s="82"/>
      <c r="AJW91" s="82"/>
      <c r="AJX91" s="82"/>
      <c r="AJY91" s="82"/>
      <c r="AJZ91" s="82"/>
      <c r="AKA91" s="82"/>
      <c r="AKB91" s="82"/>
      <c r="AKC91" s="82"/>
      <c r="AKD91" s="82"/>
      <c r="AKE91" s="82"/>
      <c r="AKF91" s="82"/>
      <c r="AKG91" s="82"/>
      <c r="AKH91" s="82"/>
      <c r="AKI91" s="82"/>
      <c r="AKJ91" s="82"/>
      <c r="AKK91" s="82"/>
      <c r="AKL91" s="82"/>
      <c r="AKM91" s="82"/>
      <c r="AKN91" s="82"/>
      <c r="AKO91" s="82"/>
      <c r="AKP91" s="82"/>
      <c r="AKQ91" s="82"/>
      <c r="AKR91" s="82"/>
      <c r="AKS91" s="82"/>
      <c r="AKT91" s="82"/>
      <c r="AKU91" s="82"/>
      <c r="AKV91" s="82"/>
      <c r="AKW91" s="82"/>
      <c r="AKX91" s="82"/>
      <c r="AKY91" s="82"/>
      <c r="AKZ91" s="82"/>
      <c r="ALA91" s="82"/>
      <c r="ALB91" s="82"/>
      <c r="ALC91" s="82"/>
      <c r="ALD91" s="82"/>
      <c r="ALE91" s="82"/>
      <c r="ALF91" s="82"/>
      <c r="ALG91" s="82"/>
      <c r="ALH91" s="82"/>
      <c r="ALI91" s="82"/>
      <c r="ALJ91" s="82"/>
      <c r="ALK91" s="82"/>
      <c r="ALL91" s="82"/>
      <c r="ALM91" s="82"/>
      <c r="ALN91" s="82"/>
      <c r="ALO91" s="82"/>
      <c r="ALP91" s="82"/>
      <c r="ALQ91" s="82"/>
      <c r="ALR91" s="82"/>
      <c r="ALS91" s="82"/>
      <c r="ALT91" s="82"/>
      <c r="ALU91" s="82"/>
      <c r="ALV91" s="82"/>
      <c r="ALW91" s="82"/>
      <c r="ALX91" s="82"/>
      <c r="ALY91" s="82"/>
      <c r="ALZ91" s="82"/>
      <c r="AMA91" s="82"/>
      <c r="AMB91" s="82"/>
      <c r="AMC91" s="82"/>
      <c r="AMD91" s="82"/>
      <c r="AME91" s="82"/>
      <c r="AMF91" s="82"/>
      <c r="AMG91" s="82"/>
      <c r="AMH91" s="82"/>
      <c r="AMI91" s="82"/>
      <c r="AMJ91" s="82"/>
    </row>
    <row r="92" spans="1:1024" s="81" customFormat="1" ht="52.5" customHeight="1" outlineLevel="1" x14ac:dyDescent="0.2">
      <c r="A92" s="96" t="s">
        <v>115</v>
      </c>
      <c r="B92" s="96" t="s">
        <v>119</v>
      </c>
      <c r="C92" s="96" t="s">
        <v>15</v>
      </c>
      <c r="D92" s="91" t="s">
        <v>541</v>
      </c>
      <c r="E92" s="96" t="s">
        <v>696</v>
      </c>
      <c r="F92" s="92">
        <v>41.14</v>
      </c>
      <c r="G92" s="92"/>
      <c r="H92" s="93"/>
      <c r="I92" s="94">
        <f>ROUND(H92*F92,2)</f>
        <v>0</v>
      </c>
    </row>
    <row r="93" spans="1:1024" s="81" customFormat="1" ht="24.75" customHeight="1" outlineLevel="1" x14ac:dyDescent="0.2">
      <c r="A93" s="96" t="s">
        <v>442</v>
      </c>
      <c r="B93" s="96">
        <v>8970</v>
      </c>
      <c r="C93" s="96" t="s">
        <v>110</v>
      </c>
      <c r="D93" s="91" t="s">
        <v>542</v>
      </c>
      <c r="E93" s="96" t="s">
        <v>696</v>
      </c>
      <c r="F93" s="92">
        <v>5.16</v>
      </c>
      <c r="G93" s="92"/>
      <c r="H93" s="93"/>
      <c r="I93" s="94">
        <f>ROUND(H93*F93,2)</f>
        <v>0</v>
      </c>
    </row>
    <row r="94" spans="1:1024" s="84" customFormat="1" ht="20.25" customHeight="1" outlineLevel="1" x14ac:dyDescent="0.2">
      <c r="A94" s="109" t="s">
        <v>120</v>
      </c>
      <c r="B94" s="110"/>
      <c r="C94" s="110"/>
      <c r="D94" s="108" t="s">
        <v>121</v>
      </c>
      <c r="E94" s="96"/>
      <c r="F94" s="92"/>
      <c r="G94" s="92"/>
      <c r="H94" s="94"/>
      <c r="I94" s="94"/>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82"/>
      <c r="JY94" s="82"/>
      <c r="JZ94" s="82"/>
      <c r="KA94" s="82"/>
      <c r="KB94" s="82"/>
      <c r="KC94" s="82"/>
      <c r="KD94" s="82"/>
      <c r="KE94" s="82"/>
      <c r="KF94" s="82"/>
      <c r="KG94" s="82"/>
      <c r="KH94" s="82"/>
      <c r="KI94" s="82"/>
      <c r="KJ94" s="82"/>
      <c r="KK94" s="82"/>
      <c r="KL94" s="82"/>
      <c r="KM94" s="82"/>
      <c r="KN94" s="82"/>
      <c r="KO94" s="82"/>
      <c r="KP94" s="82"/>
      <c r="KQ94" s="82"/>
      <c r="KR94" s="82"/>
      <c r="KS94" s="82"/>
      <c r="KT94" s="82"/>
      <c r="KU94" s="82"/>
      <c r="KV94" s="82"/>
      <c r="KW94" s="82"/>
      <c r="KX94" s="82"/>
      <c r="KY94" s="82"/>
      <c r="KZ94" s="82"/>
      <c r="LA94" s="82"/>
      <c r="LB94" s="82"/>
      <c r="LC94" s="82"/>
      <c r="LD94" s="82"/>
      <c r="LE94" s="82"/>
      <c r="LF94" s="82"/>
      <c r="LG94" s="82"/>
      <c r="LH94" s="82"/>
      <c r="LI94" s="82"/>
      <c r="LJ94" s="82"/>
      <c r="LK94" s="82"/>
      <c r="LL94" s="82"/>
      <c r="LM94" s="82"/>
      <c r="LN94" s="82"/>
      <c r="LO94" s="82"/>
      <c r="LP94" s="82"/>
      <c r="LQ94" s="82"/>
      <c r="LR94" s="82"/>
      <c r="LS94" s="82"/>
      <c r="LT94" s="82"/>
      <c r="LU94" s="82"/>
      <c r="LV94" s="82"/>
      <c r="LW94" s="82"/>
      <c r="LX94" s="82"/>
      <c r="LY94" s="82"/>
      <c r="LZ94" s="82"/>
      <c r="MA94" s="82"/>
      <c r="MB94" s="82"/>
      <c r="MC94" s="82"/>
      <c r="MD94" s="82"/>
      <c r="ME94" s="82"/>
      <c r="MF94" s="82"/>
      <c r="MG94" s="82"/>
      <c r="MH94" s="82"/>
      <c r="MI94" s="82"/>
      <c r="MJ94" s="82"/>
      <c r="MK94" s="82"/>
      <c r="ML94" s="82"/>
      <c r="MM94" s="82"/>
      <c r="MN94" s="82"/>
      <c r="MO94" s="82"/>
      <c r="MP94" s="82"/>
      <c r="MQ94" s="82"/>
      <c r="MR94" s="82"/>
      <c r="MS94" s="82"/>
      <c r="MT94" s="82"/>
      <c r="MU94" s="82"/>
      <c r="MV94" s="82"/>
      <c r="MW94" s="82"/>
      <c r="MX94" s="82"/>
      <c r="MY94" s="82"/>
      <c r="MZ94" s="82"/>
      <c r="NA94" s="82"/>
      <c r="NB94" s="82"/>
      <c r="NC94" s="82"/>
      <c r="ND94" s="82"/>
      <c r="NE94" s="82"/>
      <c r="NF94" s="82"/>
      <c r="NG94" s="82"/>
      <c r="NH94" s="82"/>
      <c r="NI94" s="82"/>
      <c r="NJ94" s="82"/>
      <c r="NK94" s="82"/>
      <c r="NL94" s="82"/>
      <c r="NM94" s="82"/>
      <c r="NN94" s="82"/>
      <c r="NO94" s="82"/>
      <c r="NP94" s="82"/>
      <c r="NQ94" s="82"/>
      <c r="NR94" s="82"/>
      <c r="NS94" s="82"/>
      <c r="NT94" s="82"/>
      <c r="NU94" s="82"/>
      <c r="NV94" s="82"/>
      <c r="NW94" s="82"/>
      <c r="NX94" s="82"/>
      <c r="NY94" s="82"/>
      <c r="NZ94" s="82"/>
      <c r="OA94" s="82"/>
      <c r="OB94" s="82"/>
      <c r="OC94" s="82"/>
      <c r="OD94" s="82"/>
      <c r="OE94" s="82"/>
      <c r="OF94" s="82"/>
      <c r="OG94" s="82"/>
      <c r="OH94" s="82"/>
      <c r="OI94" s="82"/>
      <c r="OJ94" s="82"/>
      <c r="OK94" s="82"/>
      <c r="OL94" s="82"/>
      <c r="OM94" s="82"/>
      <c r="ON94" s="82"/>
      <c r="OO94" s="82"/>
      <c r="OP94" s="82"/>
      <c r="OQ94" s="82"/>
      <c r="OR94" s="82"/>
      <c r="OS94" s="82"/>
      <c r="OT94" s="82"/>
      <c r="OU94" s="82"/>
      <c r="OV94" s="82"/>
      <c r="OW94" s="82"/>
      <c r="OX94" s="82"/>
      <c r="OY94" s="82"/>
      <c r="OZ94" s="82"/>
      <c r="PA94" s="82"/>
      <c r="PB94" s="82"/>
      <c r="PC94" s="82"/>
      <c r="PD94" s="82"/>
      <c r="PE94" s="82"/>
      <c r="PF94" s="82"/>
      <c r="PG94" s="82"/>
      <c r="PH94" s="82"/>
      <c r="PI94" s="82"/>
      <c r="PJ94" s="82"/>
      <c r="PK94" s="82"/>
      <c r="PL94" s="82"/>
      <c r="PM94" s="82"/>
      <c r="PN94" s="82"/>
      <c r="PO94" s="82"/>
      <c r="PP94" s="82"/>
      <c r="PQ94" s="82"/>
      <c r="PR94" s="82"/>
      <c r="PS94" s="82"/>
      <c r="PT94" s="82"/>
      <c r="PU94" s="82"/>
      <c r="PV94" s="82"/>
      <c r="PW94" s="82"/>
      <c r="PX94" s="82"/>
      <c r="PY94" s="82"/>
      <c r="PZ94" s="82"/>
      <c r="QA94" s="82"/>
      <c r="QB94" s="82"/>
      <c r="QC94" s="82"/>
      <c r="QD94" s="82"/>
      <c r="QE94" s="82"/>
      <c r="QF94" s="82"/>
      <c r="QG94" s="82"/>
      <c r="QH94" s="82"/>
      <c r="QI94" s="82"/>
      <c r="QJ94" s="82"/>
      <c r="QK94" s="82"/>
      <c r="QL94" s="82"/>
      <c r="QM94" s="82"/>
      <c r="QN94" s="82"/>
      <c r="QO94" s="82"/>
      <c r="QP94" s="82"/>
      <c r="QQ94" s="82"/>
      <c r="QR94" s="82"/>
      <c r="QS94" s="82"/>
      <c r="QT94" s="82"/>
      <c r="QU94" s="82"/>
      <c r="QV94" s="82"/>
      <c r="QW94" s="82"/>
      <c r="QX94" s="82"/>
      <c r="QY94" s="82"/>
      <c r="QZ94" s="82"/>
      <c r="RA94" s="82"/>
      <c r="RB94" s="82"/>
      <c r="RC94" s="82"/>
      <c r="RD94" s="82"/>
      <c r="RE94" s="82"/>
      <c r="RF94" s="82"/>
      <c r="RG94" s="82"/>
      <c r="RH94" s="82"/>
      <c r="RI94" s="82"/>
      <c r="RJ94" s="82"/>
      <c r="RK94" s="82"/>
      <c r="RL94" s="82"/>
      <c r="RM94" s="82"/>
      <c r="RN94" s="82"/>
      <c r="RO94" s="82"/>
      <c r="RP94" s="82"/>
      <c r="RQ94" s="82"/>
      <c r="RR94" s="82"/>
      <c r="RS94" s="82"/>
      <c r="RT94" s="82"/>
      <c r="RU94" s="82"/>
      <c r="RV94" s="82"/>
      <c r="RW94" s="82"/>
      <c r="RX94" s="82"/>
      <c r="RY94" s="82"/>
      <c r="RZ94" s="82"/>
      <c r="SA94" s="82"/>
      <c r="SB94" s="82"/>
      <c r="SC94" s="82"/>
      <c r="SD94" s="82"/>
      <c r="SE94" s="82"/>
      <c r="SF94" s="82"/>
      <c r="SG94" s="82"/>
      <c r="SH94" s="82"/>
      <c r="SI94" s="82"/>
      <c r="SJ94" s="82"/>
      <c r="SK94" s="82"/>
      <c r="SL94" s="82"/>
      <c r="SM94" s="82"/>
      <c r="SN94" s="82"/>
      <c r="SO94" s="82"/>
      <c r="SP94" s="82"/>
      <c r="SQ94" s="82"/>
      <c r="SR94" s="82"/>
      <c r="SS94" s="82"/>
      <c r="ST94" s="82"/>
      <c r="SU94" s="82"/>
      <c r="SV94" s="82"/>
      <c r="SW94" s="82"/>
      <c r="SX94" s="82"/>
      <c r="SY94" s="82"/>
      <c r="SZ94" s="82"/>
      <c r="TA94" s="82"/>
      <c r="TB94" s="82"/>
      <c r="TC94" s="82"/>
      <c r="TD94" s="82"/>
      <c r="TE94" s="82"/>
      <c r="TF94" s="82"/>
      <c r="TG94" s="82"/>
      <c r="TH94" s="82"/>
      <c r="TI94" s="82"/>
      <c r="TJ94" s="82"/>
      <c r="TK94" s="82"/>
      <c r="TL94" s="82"/>
      <c r="TM94" s="82"/>
      <c r="TN94" s="82"/>
      <c r="TO94" s="82"/>
      <c r="TP94" s="82"/>
      <c r="TQ94" s="82"/>
      <c r="TR94" s="82"/>
      <c r="TS94" s="82"/>
      <c r="TT94" s="82"/>
      <c r="TU94" s="82"/>
      <c r="TV94" s="82"/>
      <c r="TW94" s="82"/>
      <c r="TX94" s="82"/>
      <c r="TY94" s="82"/>
      <c r="TZ94" s="82"/>
      <c r="UA94" s="82"/>
      <c r="UB94" s="82"/>
      <c r="UC94" s="82"/>
      <c r="UD94" s="82"/>
      <c r="UE94" s="82"/>
      <c r="UF94" s="82"/>
      <c r="UG94" s="82"/>
      <c r="UH94" s="82"/>
      <c r="UI94" s="82"/>
      <c r="UJ94" s="82"/>
      <c r="UK94" s="82"/>
      <c r="UL94" s="82"/>
      <c r="UM94" s="82"/>
      <c r="UN94" s="82"/>
      <c r="UO94" s="82"/>
      <c r="UP94" s="82"/>
      <c r="UQ94" s="82"/>
      <c r="UR94" s="82"/>
      <c r="US94" s="82"/>
      <c r="UT94" s="82"/>
      <c r="UU94" s="82"/>
      <c r="UV94" s="82"/>
      <c r="UW94" s="82"/>
      <c r="UX94" s="82"/>
      <c r="UY94" s="82"/>
      <c r="UZ94" s="82"/>
      <c r="VA94" s="82"/>
      <c r="VB94" s="82"/>
      <c r="VC94" s="82"/>
      <c r="VD94" s="82"/>
      <c r="VE94" s="82"/>
      <c r="VF94" s="82"/>
      <c r="VG94" s="82"/>
      <c r="VH94" s="82"/>
      <c r="VI94" s="82"/>
      <c r="VJ94" s="82"/>
      <c r="VK94" s="82"/>
      <c r="VL94" s="82"/>
      <c r="VM94" s="82"/>
      <c r="VN94" s="82"/>
      <c r="VO94" s="82"/>
      <c r="VP94" s="82"/>
      <c r="VQ94" s="82"/>
      <c r="VR94" s="82"/>
      <c r="VS94" s="82"/>
      <c r="VT94" s="82"/>
      <c r="VU94" s="82"/>
      <c r="VV94" s="82"/>
      <c r="VW94" s="82"/>
      <c r="VX94" s="82"/>
      <c r="VY94" s="82"/>
      <c r="VZ94" s="82"/>
      <c r="WA94" s="82"/>
      <c r="WB94" s="82"/>
      <c r="WC94" s="82"/>
      <c r="WD94" s="82"/>
      <c r="WE94" s="82"/>
      <c r="WF94" s="82"/>
      <c r="WG94" s="82"/>
      <c r="WH94" s="82"/>
      <c r="WI94" s="82"/>
      <c r="WJ94" s="82"/>
      <c r="WK94" s="82"/>
      <c r="WL94" s="82"/>
      <c r="WM94" s="82"/>
      <c r="WN94" s="82"/>
      <c r="WO94" s="82"/>
      <c r="WP94" s="82"/>
      <c r="WQ94" s="82"/>
      <c r="WR94" s="82"/>
      <c r="WS94" s="82"/>
      <c r="WT94" s="82"/>
      <c r="WU94" s="82"/>
      <c r="WV94" s="82"/>
      <c r="WW94" s="82"/>
      <c r="WX94" s="82"/>
      <c r="WY94" s="82"/>
      <c r="WZ94" s="82"/>
      <c r="XA94" s="82"/>
      <c r="XB94" s="82"/>
      <c r="XC94" s="82"/>
      <c r="XD94" s="82"/>
      <c r="XE94" s="82"/>
      <c r="XF94" s="82"/>
      <c r="XG94" s="82"/>
      <c r="XH94" s="82"/>
      <c r="XI94" s="82"/>
      <c r="XJ94" s="82"/>
      <c r="XK94" s="82"/>
      <c r="XL94" s="82"/>
      <c r="XM94" s="82"/>
      <c r="XN94" s="82"/>
      <c r="XO94" s="82"/>
      <c r="XP94" s="82"/>
      <c r="XQ94" s="82"/>
      <c r="XR94" s="82"/>
      <c r="XS94" s="82"/>
      <c r="XT94" s="82"/>
      <c r="XU94" s="82"/>
      <c r="XV94" s="82"/>
      <c r="XW94" s="82"/>
      <c r="XX94" s="82"/>
      <c r="XY94" s="82"/>
      <c r="XZ94" s="82"/>
      <c r="YA94" s="82"/>
      <c r="YB94" s="82"/>
      <c r="YC94" s="82"/>
      <c r="YD94" s="82"/>
      <c r="YE94" s="82"/>
      <c r="YF94" s="82"/>
      <c r="YG94" s="82"/>
      <c r="YH94" s="82"/>
      <c r="YI94" s="82"/>
      <c r="YJ94" s="82"/>
      <c r="YK94" s="82"/>
      <c r="YL94" s="82"/>
      <c r="YM94" s="82"/>
      <c r="YN94" s="82"/>
      <c r="YO94" s="82"/>
      <c r="YP94" s="82"/>
      <c r="YQ94" s="82"/>
      <c r="YR94" s="82"/>
      <c r="YS94" s="82"/>
      <c r="YT94" s="82"/>
      <c r="YU94" s="82"/>
      <c r="YV94" s="82"/>
      <c r="YW94" s="82"/>
      <c r="YX94" s="82"/>
      <c r="YY94" s="82"/>
      <c r="YZ94" s="82"/>
      <c r="ZA94" s="82"/>
      <c r="ZB94" s="82"/>
      <c r="ZC94" s="82"/>
      <c r="ZD94" s="82"/>
      <c r="ZE94" s="82"/>
      <c r="ZF94" s="82"/>
      <c r="ZG94" s="82"/>
      <c r="ZH94" s="82"/>
      <c r="ZI94" s="82"/>
      <c r="ZJ94" s="82"/>
      <c r="ZK94" s="82"/>
      <c r="ZL94" s="82"/>
      <c r="ZM94" s="82"/>
      <c r="ZN94" s="82"/>
      <c r="ZO94" s="82"/>
      <c r="ZP94" s="82"/>
      <c r="ZQ94" s="82"/>
      <c r="ZR94" s="82"/>
      <c r="ZS94" s="82"/>
      <c r="ZT94" s="82"/>
      <c r="ZU94" s="82"/>
      <c r="ZV94" s="82"/>
      <c r="ZW94" s="82"/>
      <c r="ZX94" s="82"/>
      <c r="ZY94" s="82"/>
      <c r="ZZ94" s="82"/>
      <c r="AAA94" s="82"/>
      <c r="AAB94" s="82"/>
      <c r="AAC94" s="82"/>
      <c r="AAD94" s="82"/>
      <c r="AAE94" s="82"/>
      <c r="AAF94" s="82"/>
      <c r="AAG94" s="82"/>
      <c r="AAH94" s="82"/>
      <c r="AAI94" s="82"/>
      <c r="AAJ94" s="82"/>
      <c r="AAK94" s="82"/>
      <c r="AAL94" s="82"/>
      <c r="AAM94" s="82"/>
      <c r="AAN94" s="82"/>
      <c r="AAO94" s="82"/>
      <c r="AAP94" s="82"/>
      <c r="AAQ94" s="82"/>
      <c r="AAR94" s="82"/>
      <c r="AAS94" s="82"/>
      <c r="AAT94" s="82"/>
      <c r="AAU94" s="82"/>
      <c r="AAV94" s="82"/>
      <c r="AAW94" s="82"/>
      <c r="AAX94" s="82"/>
      <c r="AAY94" s="82"/>
      <c r="AAZ94" s="82"/>
      <c r="ABA94" s="82"/>
      <c r="ABB94" s="82"/>
      <c r="ABC94" s="82"/>
      <c r="ABD94" s="82"/>
      <c r="ABE94" s="82"/>
      <c r="ABF94" s="82"/>
      <c r="ABG94" s="82"/>
      <c r="ABH94" s="82"/>
      <c r="ABI94" s="82"/>
      <c r="ABJ94" s="82"/>
      <c r="ABK94" s="82"/>
      <c r="ABL94" s="82"/>
      <c r="ABM94" s="82"/>
      <c r="ABN94" s="82"/>
      <c r="ABO94" s="82"/>
      <c r="ABP94" s="82"/>
      <c r="ABQ94" s="82"/>
      <c r="ABR94" s="82"/>
      <c r="ABS94" s="82"/>
      <c r="ABT94" s="82"/>
      <c r="ABU94" s="82"/>
      <c r="ABV94" s="82"/>
      <c r="ABW94" s="82"/>
      <c r="ABX94" s="82"/>
      <c r="ABY94" s="82"/>
      <c r="ABZ94" s="82"/>
      <c r="ACA94" s="82"/>
      <c r="ACB94" s="82"/>
      <c r="ACC94" s="82"/>
      <c r="ACD94" s="82"/>
      <c r="ACE94" s="82"/>
      <c r="ACF94" s="82"/>
      <c r="ACG94" s="82"/>
      <c r="ACH94" s="82"/>
      <c r="ACI94" s="82"/>
      <c r="ACJ94" s="82"/>
      <c r="ACK94" s="82"/>
      <c r="ACL94" s="82"/>
      <c r="ACM94" s="82"/>
      <c r="ACN94" s="82"/>
      <c r="ACO94" s="82"/>
      <c r="ACP94" s="82"/>
      <c r="ACQ94" s="82"/>
      <c r="ACR94" s="82"/>
      <c r="ACS94" s="82"/>
      <c r="ACT94" s="82"/>
      <c r="ACU94" s="82"/>
      <c r="ACV94" s="82"/>
      <c r="ACW94" s="82"/>
      <c r="ACX94" s="82"/>
      <c r="ACY94" s="82"/>
      <c r="ACZ94" s="82"/>
      <c r="ADA94" s="82"/>
      <c r="ADB94" s="82"/>
      <c r="ADC94" s="82"/>
      <c r="ADD94" s="82"/>
      <c r="ADE94" s="82"/>
      <c r="ADF94" s="82"/>
      <c r="ADG94" s="82"/>
      <c r="ADH94" s="82"/>
      <c r="ADI94" s="82"/>
      <c r="ADJ94" s="82"/>
      <c r="ADK94" s="82"/>
      <c r="ADL94" s="82"/>
      <c r="ADM94" s="82"/>
      <c r="ADN94" s="82"/>
      <c r="ADO94" s="82"/>
      <c r="ADP94" s="82"/>
      <c r="ADQ94" s="82"/>
      <c r="ADR94" s="82"/>
      <c r="ADS94" s="82"/>
      <c r="ADT94" s="82"/>
      <c r="ADU94" s="82"/>
      <c r="ADV94" s="82"/>
      <c r="ADW94" s="82"/>
      <c r="ADX94" s="82"/>
      <c r="ADY94" s="82"/>
      <c r="ADZ94" s="82"/>
      <c r="AEA94" s="82"/>
      <c r="AEB94" s="82"/>
      <c r="AEC94" s="82"/>
      <c r="AED94" s="82"/>
      <c r="AEE94" s="82"/>
      <c r="AEF94" s="82"/>
      <c r="AEG94" s="82"/>
      <c r="AEH94" s="82"/>
      <c r="AEI94" s="82"/>
      <c r="AEJ94" s="82"/>
      <c r="AEK94" s="82"/>
      <c r="AEL94" s="82"/>
      <c r="AEM94" s="82"/>
      <c r="AEN94" s="82"/>
      <c r="AEO94" s="82"/>
      <c r="AEP94" s="82"/>
      <c r="AEQ94" s="82"/>
      <c r="AER94" s="82"/>
      <c r="AES94" s="82"/>
      <c r="AET94" s="82"/>
      <c r="AEU94" s="82"/>
      <c r="AEV94" s="82"/>
      <c r="AEW94" s="82"/>
      <c r="AEX94" s="82"/>
      <c r="AEY94" s="82"/>
      <c r="AEZ94" s="82"/>
      <c r="AFA94" s="82"/>
      <c r="AFB94" s="82"/>
      <c r="AFC94" s="82"/>
      <c r="AFD94" s="82"/>
      <c r="AFE94" s="82"/>
      <c r="AFF94" s="82"/>
      <c r="AFG94" s="82"/>
      <c r="AFH94" s="82"/>
      <c r="AFI94" s="82"/>
      <c r="AFJ94" s="82"/>
      <c r="AFK94" s="82"/>
      <c r="AFL94" s="82"/>
      <c r="AFM94" s="82"/>
      <c r="AFN94" s="82"/>
      <c r="AFO94" s="82"/>
      <c r="AFP94" s="82"/>
      <c r="AFQ94" s="82"/>
      <c r="AFR94" s="82"/>
      <c r="AFS94" s="82"/>
      <c r="AFT94" s="82"/>
      <c r="AFU94" s="82"/>
      <c r="AFV94" s="82"/>
      <c r="AFW94" s="82"/>
      <c r="AFX94" s="82"/>
      <c r="AFY94" s="82"/>
      <c r="AFZ94" s="82"/>
      <c r="AGA94" s="82"/>
      <c r="AGB94" s="82"/>
      <c r="AGC94" s="82"/>
      <c r="AGD94" s="82"/>
      <c r="AGE94" s="82"/>
      <c r="AGF94" s="82"/>
      <c r="AGG94" s="82"/>
      <c r="AGH94" s="82"/>
      <c r="AGI94" s="82"/>
      <c r="AGJ94" s="82"/>
      <c r="AGK94" s="82"/>
      <c r="AGL94" s="82"/>
      <c r="AGM94" s="82"/>
      <c r="AGN94" s="82"/>
      <c r="AGO94" s="82"/>
      <c r="AGP94" s="82"/>
      <c r="AGQ94" s="82"/>
      <c r="AGR94" s="82"/>
      <c r="AGS94" s="82"/>
      <c r="AGT94" s="82"/>
      <c r="AGU94" s="82"/>
      <c r="AGV94" s="82"/>
      <c r="AGW94" s="82"/>
      <c r="AGX94" s="82"/>
      <c r="AGY94" s="82"/>
      <c r="AGZ94" s="82"/>
      <c r="AHA94" s="82"/>
      <c r="AHB94" s="82"/>
      <c r="AHC94" s="82"/>
      <c r="AHD94" s="82"/>
      <c r="AHE94" s="82"/>
      <c r="AHF94" s="82"/>
      <c r="AHG94" s="82"/>
      <c r="AHH94" s="82"/>
      <c r="AHI94" s="82"/>
      <c r="AHJ94" s="82"/>
      <c r="AHK94" s="82"/>
      <c r="AHL94" s="82"/>
      <c r="AHM94" s="82"/>
      <c r="AHN94" s="82"/>
      <c r="AHO94" s="82"/>
      <c r="AHP94" s="82"/>
      <c r="AHQ94" s="82"/>
      <c r="AHR94" s="82"/>
      <c r="AHS94" s="82"/>
      <c r="AHT94" s="82"/>
      <c r="AHU94" s="82"/>
      <c r="AHV94" s="82"/>
      <c r="AHW94" s="82"/>
      <c r="AHX94" s="82"/>
      <c r="AHY94" s="82"/>
      <c r="AHZ94" s="82"/>
      <c r="AIA94" s="82"/>
      <c r="AIB94" s="82"/>
      <c r="AIC94" s="82"/>
      <c r="AID94" s="82"/>
      <c r="AIE94" s="82"/>
      <c r="AIF94" s="82"/>
      <c r="AIG94" s="82"/>
      <c r="AIH94" s="82"/>
      <c r="AII94" s="82"/>
      <c r="AIJ94" s="82"/>
      <c r="AIK94" s="82"/>
      <c r="AIL94" s="82"/>
      <c r="AIM94" s="82"/>
      <c r="AIN94" s="82"/>
      <c r="AIO94" s="82"/>
      <c r="AIP94" s="82"/>
      <c r="AIQ94" s="82"/>
      <c r="AIR94" s="82"/>
      <c r="AIS94" s="82"/>
      <c r="AIT94" s="82"/>
      <c r="AIU94" s="82"/>
      <c r="AIV94" s="82"/>
      <c r="AIW94" s="82"/>
      <c r="AIX94" s="82"/>
      <c r="AIY94" s="82"/>
      <c r="AIZ94" s="82"/>
      <c r="AJA94" s="82"/>
      <c r="AJB94" s="82"/>
      <c r="AJC94" s="82"/>
      <c r="AJD94" s="82"/>
      <c r="AJE94" s="82"/>
      <c r="AJF94" s="82"/>
      <c r="AJG94" s="82"/>
      <c r="AJH94" s="82"/>
      <c r="AJI94" s="82"/>
      <c r="AJJ94" s="82"/>
      <c r="AJK94" s="82"/>
      <c r="AJL94" s="82"/>
      <c r="AJM94" s="82"/>
      <c r="AJN94" s="82"/>
      <c r="AJO94" s="82"/>
      <c r="AJP94" s="82"/>
      <c r="AJQ94" s="82"/>
      <c r="AJR94" s="82"/>
      <c r="AJS94" s="82"/>
      <c r="AJT94" s="82"/>
      <c r="AJU94" s="82"/>
      <c r="AJV94" s="82"/>
      <c r="AJW94" s="82"/>
      <c r="AJX94" s="82"/>
      <c r="AJY94" s="82"/>
      <c r="AJZ94" s="82"/>
      <c r="AKA94" s="82"/>
      <c r="AKB94" s="82"/>
      <c r="AKC94" s="82"/>
      <c r="AKD94" s="82"/>
      <c r="AKE94" s="82"/>
      <c r="AKF94" s="82"/>
      <c r="AKG94" s="82"/>
      <c r="AKH94" s="82"/>
      <c r="AKI94" s="82"/>
      <c r="AKJ94" s="82"/>
      <c r="AKK94" s="82"/>
      <c r="AKL94" s="82"/>
      <c r="AKM94" s="82"/>
      <c r="AKN94" s="82"/>
      <c r="AKO94" s="82"/>
      <c r="AKP94" s="82"/>
      <c r="AKQ94" s="82"/>
      <c r="AKR94" s="82"/>
      <c r="AKS94" s="82"/>
      <c r="AKT94" s="82"/>
      <c r="AKU94" s="82"/>
      <c r="AKV94" s="82"/>
      <c r="AKW94" s="82"/>
      <c r="AKX94" s="82"/>
      <c r="AKY94" s="82"/>
      <c r="AKZ94" s="82"/>
      <c r="ALA94" s="82"/>
      <c r="ALB94" s="82"/>
      <c r="ALC94" s="82"/>
      <c r="ALD94" s="82"/>
      <c r="ALE94" s="82"/>
      <c r="ALF94" s="82"/>
      <c r="ALG94" s="82"/>
      <c r="ALH94" s="82"/>
      <c r="ALI94" s="82"/>
      <c r="ALJ94" s="82"/>
      <c r="ALK94" s="82"/>
      <c r="ALL94" s="82"/>
      <c r="ALM94" s="82"/>
      <c r="ALN94" s="82"/>
      <c r="ALO94" s="82"/>
      <c r="ALP94" s="82"/>
      <c r="ALQ94" s="82"/>
      <c r="ALR94" s="82"/>
      <c r="ALS94" s="82"/>
      <c r="ALT94" s="82"/>
      <c r="ALU94" s="82"/>
      <c r="ALV94" s="82"/>
      <c r="ALW94" s="82"/>
      <c r="ALX94" s="82"/>
      <c r="ALY94" s="82"/>
      <c r="ALZ94" s="82"/>
      <c r="AMA94" s="82"/>
      <c r="AMB94" s="82"/>
      <c r="AMC94" s="82"/>
      <c r="AMD94" s="82"/>
      <c r="AME94" s="82"/>
      <c r="AMF94" s="82"/>
      <c r="AMG94" s="82"/>
      <c r="AMH94" s="82"/>
      <c r="AMI94" s="82"/>
      <c r="AMJ94" s="82"/>
    </row>
    <row r="95" spans="1:1024" s="82" customFormat="1" ht="38.25" outlineLevel="1" x14ac:dyDescent="0.2">
      <c r="A95" s="96" t="s">
        <v>118</v>
      </c>
      <c r="B95" s="96" t="s">
        <v>953</v>
      </c>
      <c r="C95" s="96" t="s">
        <v>19</v>
      </c>
      <c r="D95" s="104" t="s">
        <v>731</v>
      </c>
      <c r="E95" s="96" t="s">
        <v>696</v>
      </c>
      <c r="F95" s="92">
        <v>1.44</v>
      </c>
      <c r="G95" s="92"/>
      <c r="H95" s="93"/>
      <c r="I95" s="94">
        <f>ROUND(H95*F95,2)</f>
        <v>0</v>
      </c>
    </row>
    <row r="96" spans="1:1024" s="81" customFormat="1" ht="25.5" outlineLevel="1" x14ac:dyDescent="0.2">
      <c r="A96" s="96" t="s">
        <v>443</v>
      </c>
      <c r="B96" s="96">
        <v>85005</v>
      </c>
      <c r="C96" s="96" t="s">
        <v>21</v>
      </c>
      <c r="D96" s="104" t="s">
        <v>543</v>
      </c>
      <c r="E96" s="96" t="s">
        <v>696</v>
      </c>
      <c r="F96" s="92">
        <v>11.06</v>
      </c>
      <c r="G96" s="92"/>
      <c r="H96" s="93"/>
      <c r="I96" s="94">
        <f>ROUND(H96*F96,2)</f>
        <v>0</v>
      </c>
    </row>
    <row r="97" spans="1:1024" s="84" customFormat="1" outlineLevel="1" x14ac:dyDescent="0.2">
      <c r="A97" s="109" t="s">
        <v>123</v>
      </c>
      <c r="B97" s="96"/>
      <c r="C97" s="96"/>
      <c r="D97" s="108" t="s">
        <v>124</v>
      </c>
      <c r="E97" s="96"/>
      <c r="F97" s="92"/>
      <c r="G97" s="92"/>
      <c r="H97" s="94"/>
      <c r="I97" s="94"/>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82"/>
      <c r="JY97" s="82"/>
      <c r="JZ97" s="82"/>
      <c r="KA97" s="82"/>
      <c r="KB97" s="82"/>
      <c r="KC97" s="82"/>
      <c r="KD97" s="82"/>
      <c r="KE97" s="82"/>
      <c r="KF97" s="82"/>
      <c r="KG97" s="82"/>
      <c r="KH97" s="82"/>
      <c r="KI97" s="82"/>
      <c r="KJ97" s="82"/>
      <c r="KK97" s="82"/>
      <c r="KL97" s="82"/>
      <c r="KM97" s="82"/>
      <c r="KN97" s="82"/>
      <c r="KO97" s="82"/>
      <c r="KP97" s="82"/>
      <c r="KQ97" s="82"/>
      <c r="KR97" s="82"/>
      <c r="KS97" s="82"/>
      <c r="KT97" s="82"/>
      <c r="KU97" s="82"/>
      <c r="KV97" s="82"/>
      <c r="KW97" s="82"/>
      <c r="KX97" s="82"/>
      <c r="KY97" s="82"/>
      <c r="KZ97" s="82"/>
      <c r="LA97" s="82"/>
      <c r="LB97" s="82"/>
      <c r="LC97" s="82"/>
      <c r="LD97" s="82"/>
      <c r="LE97" s="82"/>
      <c r="LF97" s="82"/>
      <c r="LG97" s="82"/>
      <c r="LH97" s="82"/>
      <c r="LI97" s="82"/>
      <c r="LJ97" s="82"/>
      <c r="LK97" s="82"/>
      <c r="LL97" s="82"/>
      <c r="LM97" s="82"/>
      <c r="LN97" s="82"/>
      <c r="LO97" s="82"/>
      <c r="LP97" s="82"/>
      <c r="LQ97" s="82"/>
      <c r="LR97" s="82"/>
      <c r="LS97" s="82"/>
      <c r="LT97" s="82"/>
      <c r="LU97" s="82"/>
      <c r="LV97" s="82"/>
      <c r="LW97" s="82"/>
      <c r="LX97" s="82"/>
      <c r="LY97" s="82"/>
      <c r="LZ97" s="82"/>
      <c r="MA97" s="82"/>
      <c r="MB97" s="82"/>
      <c r="MC97" s="82"/>
      <c r="MD97" s="82"/>
      <c r="ME97" s="82"/>
      <c r="MF97" s="82"/>
      <c r="MG97" s="82"/>
      <c r="MH97" s="82"/>
      <c r="MI97" s="82"/>
      <c r="MJ97" s="82"/>
      <c r="MK97" s="82"/>
      <c r="ML97" s="82"/>
      <c r="MM97" s="82"/>
      <c r="MN97" s="82"/>
      <c r="MO97" s="82"/>
      <c r="MP97" s="82"/>
      <c r="MQ97" s="82"/>
      <c r="MR97" s="82"/>
      <c r="MS97" s="82"/>
      <c r="MT97" s="82"/>
      <c r="MU97" s="82"/>
      <c r="MV97" s="82"/>
      <c r="MW97" s="82"/>
      <c r="MX97" s="82"/>
      <c r="MY97" s="82"/>
      <c r="MZ97" s="82"/>
      <c r="NA97" s="82"/>
      <c r="NB97" s="82"/>
      <c r="NC97" s="82"/>
      <c r="ND97" s="82"/>
      <c r="NE97" s="82"/>
      <c r="NF97" s="82"/>
      <c r="NG97" s="82"/>
      <c r="NH97" s="82"/>
      <c r="NI97" s="82"/>
      <c r="NJ97" s="82"/>
      <c r="NK97" s="82"/>
      <c r="NL97" s="82"/>
      <c r="NM97" s="82"/>
      <c r="NN97" s="82"/>
      <c r="NO97" s="82"/>
      <c r="NP97" s="82"/>
      <c r="NQ97" s="82"/>
      <c r="NR97" s="82"/>
      <c r="NS97" s="82"/>
      <c r="NT97" s="82"/>
      <c r="NU97" s="82"/>
      <c r="NV97" s="82"/>
      <c r="NW97" s="82"/>
      <c r="NX97" s="82"/>
      <c r="NY97" s="82"/>
      <c r="NZ97" s="82"/>
      <c r="OA97" s="82"/>
      <c r="OB97" s="82"/>
      <c r="OC97" s="82"/>
      <c r="OD97" s="82"/>
      <c r="OE97" s="82"/>
      <c r="OF97" s="82"/>
      <c r="OG97" s="82"/>
      <c r="OH97" s="82"/>
      <c r="OI97" s="82"/>
      <c r="OJ97" s="82"/>
      <c r="OK97" s="82"/>
      <c r="OL97" s="82"/>
      <c r="OM97" s="82"/>
      <c r="ON97" s="82"/>
      <c r="OO97" s="82"/>
      <c r="OP97" s="82"/>
      <c r="OQ97" s="82"/>
      <c r="OR97" s="82"/>
      <c r="OS97" s="82"/>
      <c r="OT97" s="82"/>
      <c r="OU97" s="82"/>
      <c r="OV97" s="82"/>
      <c r="OW97" s="82"/>
      <c r="OX97" s="82"/>
      <c r="OY97" s="82"/>
      <c r="OZ97" s="82"/>
      <c r="PA97" s="82"/>
      <c r="PB97" s="82"/>
      <c r="PC97" s="82"/>
      <c r="PD97" s="82"/>
      <c r="PE97" s="82"/>
      <c r="PF97" s="82"/>
      <c r="PG97" s="82"/>
      <c r="PH97" s="82"/>
      <c r="PI97" s="82"/>
      <c r="PJ97" s="82"/>
      <c r="PK97" s="82"/>
      <c r="PL97" s="82"/>
      <c r="PM97" s="82"/>
      <c r="PN97" s="82"/>
      <c r="PO97" s="82"/>
      <c r="PP97" s="82"/>
      <c r="PQ97" s="82"/>
      <c r="PR97" s="82"/>
      <c r="PS97" s="82"/>
      <c r="PT97" s="82"/>
      <c r="PU97" s="82"/>
      <c r="PV97" s="82"/>
      <c r="PW97" s="82"/>
      <c r="PX97" s="82"/>
      <c r="PY97" s="82"/>
      <c r="PZ97" s="82"/>
      <c r="QA97" s="82"/>
      <c r="QB97" s="82"/>
      <c r="QC97" s="82"/>
      <c r="QD97" s="82"/>
      <c r="QE97" s="82"/>
      <c r="QF97" s="82"/>
      <c r="QG97" s="82"/>
      <c r="QH97" s="82"/>
      <c r="QI97" s="82"/>
      <c r="QJ97" s="82"/>
      <c r="QK97" s="82"/>
      <c r="QL97" s="82"/>
      <c r="QM97" s="82"/>
      <c r="QN97" s="82"/>
      <c r="QO97" s="82"/>
      <c r="QP97" s="82"/>
      <c r="QQ97" s="82"/>
      <c r="QR97" s="82"/>
      <c r="QS97" s="82"/>
      <c r="QT97" s="82"/>
      <c r="QU97" s="82"/>
      <c r="QV97" s="82"/>
      <c r="QW97" s="82"/>
      <c r="QX97" s="82"/>
      <c r="QY97" s="82"/>
      <c r="QZ97" s="82"/>
      <c r="RA97" s="82"/>
      <c r="RB97" s="82"/>
      <c r="RC97" s="82"/>
      <c r="RD97" s="82"/>
      <c r="RE97" s="82"/>
      <c r="RF97" s="82"/>
      <c r="RG97" s="82"/>
      <c r="RH97" s="82"/>
      <c r="RI97" s="82"/>
      <c r="RJ97" s="82"/>
      <c r="RK97" s="82"/>
      <c r="RL97" s="82"/>
      <c r="RM97" s="82"/>
      <c r="RN97" s="82"/>
      <c r="RO97" s="82"/>
      <c r="RP97" s="82"/>
      <c r="RQ97" s="82"/>
      <c r="RR97" s="82"/>
      <c r="RS97" s="82"/>
      <c r="RT97" s="82"/>
      <c r="RU97" s="82"/>
      <c r="RV97" s="82"/>
      <c r="RW97" s="82"/>
      <c r="RX97" s="82"/>
      <c r="RY97" s="82"/>
      <c r="RZ97" s="82"/>
      <c r="SA97" s="82"/>
      <c r="SB97" s="82"/>
      <c r="SC97" s="82"/>
      <c r="SD97" s="82"/>
      <c r="SE97" s="82"/>
      <c r="SF97" s="82"/>
      <c r="SG97" s="82"/>
      <c r="SH97" s="82"/>
      <c r="SI97" s="82"/>
      <c r="SJ97" s="82"/>
      <c r="SK97" s="82"/>
      <c r="SL97" s="82"/>
      <c r="SM97" s="82"/>
      <c r="SN97" s="82"/>
      <c r="SO97" s="82"/>
      <c r="SP97" s="82"/>
      <c r="SQ97" s="82"/>
      <c r="SR97" s="82"/>
      <c r="SS97" s="82"/>
      <c r="ST97" s="82"/>
      <c r="SU97" s="82"/>
      <c r="SV97" s="82"/>
      <c r="SW97" s="82"/>
      <c r="SX97" s="82"/>
      <c r="SY97" s="82"/>
      <c r="SZ97" s="82"/>
      <c r="TA97" s="82"/>
      <c r="TB97" s="82"/>
      <c r="TC97" s="82"/>
      <c r="TD97" s="82"/>
      <c r="TE97" s="82"/>
      <c r="TF97" s="82"/>
      <c r="TG97" s="82"/>
      <c r="TH97" s="82"/>
      <c r="TI97" s="82"/>
      <c r="TJ97" s="82"/>
      <c r="TK97" s="82"/>
      <c r="TL97" s="82"/>
      <c r="TM97" s="82"/>
      <c r="TN97" s="82"/>
      <c r="TO97" s="82"/>
      <c r="TP97" s="82"/>
      <c r="TQ97" s="82"/>
      <c r="TR97" s="82"/>
      <c r="TS97" s="82"/>
      <c r="TT97" s="82"/>
      <c r="TU97" s="82"/>
      <c r="TV97" s="82"/>
      <c r="TW97" s="82"/>
      <c r="TX97" s="82"/>
      <c r="TY97" s="82"/>
      <c r="TZ97" s="82"/>
      <c r="UA97" s="82"/>
      <c r="UB97" s="82"/>
      <c r="UC97" s="82"/>
      <c r="UD97" s="82"/>
      <c r="UE97" s="82"/>
      <c r="UF97" s="82"/>
      <c r="UG97" s="82"/>
      <c r="UH97" s="82"/>
      <c r="UI97" s="82"/>
      <c r="UJ97" s="82"/>
      <c r="UK97" s="82"/>
      <c r="UL97" s="82"/>
      <c r="UM97" s="82"/>
      <c r="UN97" s="82"/>
      <c r="UO97" s="82"/>
      <c r="UP97" s="82"/>
      <c r="UQ97" s="82"/>
      <c r="UR97" s="82"/>
      <c r="US97" s="82"/>
      <c r="UT97" s="82"/>
      <c r="UU97" s="82"/>
      <c r="UV97" s="82"/>
      <c r="UW97" s="82"/>
      <c r="UX97" s="82"/>
      <c r="UY97" s="82"/>
      <c r="UZ97" s="82"/>
      <c r="VA97" s="82"/>
      <c r="VB97" s="82"/>
      <c r="VC97" s="82"/>
      <c r="VD97" s="82"/>
      <c r="VE97" s="82"/>
      <c r="VF97" s="82"/>
      <c r="VG97" s="82"/>
      <c r="VH97" s="82"/>
      <c r="VI97" s="82"/>
      <c r="VJ97" s="82"/>
      <c r="VK97" s="82"/>
      <c r="VL97" s="82"/>
      <c r="VM97" s="82"/>
      <c r="VN97" s="82"/>
      <c r="VO97" s="82"/>
      <c r="VP97" s="82"/>
      <c r="VQ97" s="82"/>
      <c r="VR97" s="82"/>
      <c r="VS97" s="82"/>
      <c r="VT97" s="82"/>
      <c r="VU97" s="82"/>
      <c r="VV97" s="82"/>
      <c r="VW97" s="82"/>
      <c r="VX97" s="82"/>
      <c r="VY97" s="82"/>
      <c r="VZ97" s="82"/>
      <c r="WA97" s="82"/>
      <c r="WB97" s="82"/>
      <c r="WC97" s="82"/>
      <c r="WD97" s="82"/>
      <c r="WE97" s="82"/>
      <c r="WF97" s="82"/>
      <c r="WG97" s="82"/>
      <c r="WH97" s="82"/>
      <c r="WI97" s="82"/>
      <c r="WJ97" s="82"/>
      <c r="WK97" s="82"/>
      <c r="WL97" s="82"/>
      <c r="WM97" s="82"/>
      <c r="WN97" s="82"/>
      <c r="WO97" s="82"/>
      <c r="WP97" s="82"/>
      <c r="WQ97" s="82"/>
      <c r="WR97" s="82"/>
      <c r="WS97" s="82"/>
      <c r="WT97" s="82"/>
      <c r="WU97" s="82"/>
      <c r="WV97" s="82"/>
      <c r="WW97" s="82"/>
      <c r="WX97" s="82"/>
      <c r="WY97" s="82"/>
      <c r="WZ97" s="82"/>
      <c r="XA97" s="82"/>
      <c r="XB97" s="82"/>
      <c r="XC97" s="82"/>
      <c r="XD97" s="82"/>
      <c r="XE97" s="82"/>
      <c r="XF97" s="82"/>
      <c r="XG97" s="82"/>
      <c r="XH97" s="82"/>
      <c r="XI97" s="82"/>
      <c r="XJ97" s="82"/>
      <c r="XK97" s="82"/>
      <c r="XL97" s="82"/>
      <c r="XM97" s="82"/>
      <c r="XN97" s="82"/>
      <c r="XO97" s="82"/>
      <c r="XP97" s="82"/>
      <c r="XQ97" s="82"/>
      <c r="XR97" s="82"/>
      <c r="XS97" s="82"/>
      <c r="XT97" s="82"/>
      <c r="XU97" s="82"/>
      <c r="XV97" s="82"/>
      <c r="XW97" s="82"/>
      <c r="XX97" s="82"/>
      <c r="XY97" s="82"/>
      <c r="XZ97" s="82"/>
      <c r="YA97" s="82"/>
      <c r="YB97" s="82"/>
      <c r="YC97" s="82"/>
      <c r="YD97" s="82"/>
      <c r="YE97" s="82"/>
      <c r="YF97" s="82"/>
      <c r="YG97" s="82"/>
      <c r="YH97" s="82"/>
      <c r="YI97" s="82"/>
      <c r="YJ97" s="82"/>
      <c r="YK97" s="82"/>
      <c r="YL97" s="82"/>
      <c r="YM97" s="82"/>
      <c r="YN97" s="82"/>
      <c r="YO97" s="82"/>
      <c r="YP97" s="82"/>
      <c r="YQ97" s="82"/>
      <c r="YR97" s="82"/>
      <c r="YS97" s="82"/>
      <c r="YT97" s="82"/>
      <c r="YU97" s="82"/>
      <c r="YV97" s="82"/>
      <c r="YW97" s="82"/>
      <c r="YX97" s="82"/>
      <c r="YY97" s="82"/>
      <c r="YZ97" s="82"/>
      <c r="ZA97" s="82"/>
      <c r="ZB97" s="82"/>
      <c r="ZC97" s="82"/>
      <c r="ZD97" s="82"/>
      <c r="ZE97" s="82"/>
      <c r="ZF97" s="82"/>
      <c r="ZG97" s="82"/>
      <c r="ZH97" s="82"/>
      <c r="ZI97" s="82"/>
      <c r="ZJ97" s="82"/>
      <c r="ZK97" s="82"/>
      <c r="ZL97" s="82"/>
      <c r="ZM97" s="82"/>
      <c r="ZN97" s="82"/>
      <c r="ZO97" s="82"/>
      <c r="ZP97" s="82"/>
      <c r="ZQ97" s="82"/>
      <c r="ZR97" s="82"/>
      <c r="ZS97" s="82"/>
      <c r="ZT97" s="82"/>
      <c r="ZU97" s="82"/>
      <c r="ZV97" s="82"/>
      <c r="ZW97" s="82"/>
      <c r="ZX97" s="82"/>
      <c r="ZY97" s="82"/>
      <c r="ZZ97" s="82"/>
      <c r="AAA97" s="82"/>
      <c r="AAB97" s="82"/>
      <c r="AAC97" s="82"/>
      <c r="AAD97" s="82"/>
      <c r="AAE97" s="82"/>
      <c r="AAF97" s="82"/>
      <c r="AAG97" s="82"/>
      <c r="AAH97" s="82"/>
      <c r="AAI97" s="82"/>
      <c r="AAJ97" s="82"/>
      <c r="AAK97" s="82"/>
      <c r="AAL97" s="82"/>
      <c r="AAM97" s="82"/>
      <c r="AAN97" s="82"/>
      <c r="AAO97" s="82"/>
      <c r="AAP97" s="82"/>
      <c r="AAQ97" s="82"/>
      <c r="AAR97" s="82"/>
      <c r="AAS97" s="82"/>
      <c r="AAT97" s="82"/>
      <c r="AAU97" s="82"/>
      <c r="AAV97" s="82"/>
      <c r="AAW97" s="82"/>
      <c r="AAX97" s="82"/>
      <c r="AAY97" s="82"/>
      <c r="AAZ97" s="82"/>
      <c r="ABA97" s="82"/>
      <c r="ABB97" s="82"/>
      <c r="ABC97" s="82"/>
      <c r="ABD97" s="82"/>
      <c r="ABE97" s="82"/>
      <c r="ABF97" s="82"/>
      <c r="ABG97" s="82"/>
      <c r="ABH97" s="82"/>
      <c r="ABI97" s="82"/>
      <c r="ABJ97" s="82"/>
      <c r="ABK97" s="82"/>
      <c r="ABL97" s="82"/>
      <c r="ABM97" s="82"/>
      <c r="ABN97" s="82"/>
      <c r="ABO97" s="82"/>
      <c r="ABP97" s="82"/>
      <c r="ABQ97" s="82"/>
      <c r="ABR97" s="82"/>
      <c r="ABS97" s="82"/>
      <c r="ABT97" s="82"/>
      <c r="ABU97" s="82"/>
      <c r="ABV97" s="82"/>
      <c r="ABW97" s="82"/>
      <c r="ABX97" s="82"/>
      <c r="ABY97" s="82"/>
      <c r="ABZ97" s="82"/>
      <c r="ACA97" s="82"/>
      <c r="ACB97" s="82"/>
      <c r="ACC97" s="82"/>
      <c r="ACD97" s="82"/>
      <c r="ACE97" s="82"/>
      <c r="ACF97" s="82"/>
      <c r="ACG97" s="82"/>
      <c r="ACH97" s="82"/>
      <c r="ACI97" s="82"/>
      <c r="ACJ97" s="82"/>
      <c r="ACK97" s="82"/>
      <c r="ACL97" s="82"/>
      <c r="ACM97" s="82"/>
      <c r="ACN97" s="82"/>
      <c r="ACO97" s="82"/>
      <c r="ACP97" s="82"/>
      <c r="ACQ97" s="82"/>
      <c r="ACR97" s="82"/>
      <c r="ACS97" s="82"/>
      <c r="ACT97" s="82"/>
      <c r="ACU97" s="82"/>
      <c r="ACV97" s="82"/>
      <c r="ACW97" s="82"/>
      <c r="ACX97" s="82"/>
      <c r="ACY97" s="82"/>
      <c r="ACZ97" s="82"/>
      <c r="ADA97" s="82"/>
      <c r="ADB97" s="82"/>
      <c r="ADC97" s="82"/>
      <c r="ADD97" s="82"/>
      <c r="ADE97" s="82"/>
      <c r="ADF97" s="82"/>
      <c r="ADG97" s="82"/>
      <c r="ADH97" s="82"/>
      <c r="ADI97" s="82"/>
      <c r="ADJ97" s="82"/>
      <c r="ADK97" s="82"/>
      <c r="ADL97" s="82"/>
      <c r="ADM97" s="82"/>
      <c r="ADN97" s="82"/>
      <c r="ADO97" s="82"/>
      <c r="ADP97" s="82"/>
      <c r="ADQ97" s="82"/>
      <c r="ADR97" s="82"/>
      <c r="ADS97" s="82"/>
      <c r="ADT97" s="82"/>
      <c r="ADU97" s="82"/>
      <c r="ADV97" s="82"/>
      <c r="ADW97" s="82"/>
      <c r="ADX97" s="82"/>
      <c r="ADY97" s="82"/>
      <c r="ADZ97" s="82"/>
      <c r="AEA97" s="82"/>
      <c r="AEB97" s="82"/>
      <c r="AEC97" s="82"/>
      <c r="AED97" s="82"/>
      <c r="AEE97" s="82"/>
      <c r="AEF97" s="82"/>
      <c r="AEG97" s="82"/>
      <c r="AEH97" s="82"/>
      <c r="AEI97" s="82"/>
      <c r="AEJ97" s="82"/>
      <c r="AEK97" s="82"/>
      <c r="AEL97" s="82"/>
      <c r="AEM97" s="82"/>
      <c r="AEN97" s="82"/>
      <c r="AEO97" s="82"/>
      <c r="AEP97" s="82"/>
      <c r="AEQ97" s="82"/>
      <c r="AER97" s="82"/>
      <c r="AES97" s="82"/>
      <c r="AET97" s="82"/>
      <c r="AEU97" s="82"/>
      <c r="AEV97" s="82"/>
      <c r="AEW97" s="82"/>
      <c r="AEX97" s="82"/>
      <c r="AEY97" s="82"/>
      <c r="AEZ97" s="82"/>
      <c r="AFA97" s="82"/>
      <c r="AFB97" s="82"/>
      <c r="AFC97" s="82"/>
      <c r="AFD97" s="82"/>
      <c r="AFE97" s="82"/>
      <c r="AFF97" s="82"/>
      <c r="AFG97" s="82"/>
      <c r="AFH97" s="82"/>
      <c r="AFI97" s="82"/>
      <c r="AFJ97" s="82"/>
      <c r="AFK97" s="82"/>
      <c r="AFL97" s="82"/>
      <c r="AFM97" s="82"/>
      <c r="AFN97" s="82"/>
      <c r="AFO97" s="82"/>
      <c r="AFP97" s="82"/>
      <c r="AFQ97" s="82"/>
      <c r="AFR97" s="82"/>
      <c r="AFS97" s="82"/>
      <c r="AFT97" s="82"/>
      <c r="AFU97" s="82"/>
      <c r="AFV97" s="82"/>
      <c r="AFW97" s="82"/>
      <c r="AFX97" s="82"/>
      <c r="AFY97" s="82"/>
      <c r="AFZ97" s="82"/>
      <c r="AGA97" s="82"/>
      <c r="AGB97" s="82"/>
      <c r="AGC97" s="82"/>
      <c r="AGD97" s="82"/>
      <c r="AGE97" s="82"/>
      <c r="AGF97" s="82"/>
      <c r="AGG97" s="82"/>
      <c r="AGH97" s="82"/>
      <c r="AGI97" s="82"/>
      <c r="AGJ97" s="82"/>
      <c r="AGK97" s="82"/>
      <c r="AGL97" s="82"/>
      <c r="AGM97" s="82"/>
      <c r="AGN97" s="82"/>
      <c r="AGO97" s="82"/>
      <c r="AGP97" s="82"/>
      <c r="AGQ97" s="82"/>
      <c r="AGR97" s="82"/>
      <c r="AGS97" s="82"/>
      <c r="AGT97" s="82"/>
      <c r="AGU97" s="82"/>
      <c r="AGV97" s="82"/>
      <c r="AGW97" s="82"/>
      <c r="AGX97" s="82"/>
      <c r="AGY97" s="82"/>
      <c r="AGZ97" s="82"/>
      <c r="AHA97" s="82"/>
      <c r="AHB97" s="82"/>
      <c r="AHC97" s="82"/>
      <c r="AHD97" s="82"/>
      <c r="AHE97" s="82"/>
      <c r="AHF97" s="82"/>
      <c r="AHG97" s="82"/>
      <c r="AHH97" s="82"/>
      <c r="AHI97" s="82"/>
      <c r="AHJ97" s="82"/>
      <c r="AHK97" s="82"/>
      <c r="AHL97" s="82"/>
      <c r="AHM97" s="82"/>
      <c r="AHN97" s="82"/>
      <c r="AHO97" s="82"/>
      <c r="AHP97" s="82"/>
      <c r="AHQ97" s="82"/>
      <c r="AHR97" s="82"/>
      <c r="AHS97" s="82"/>
      <c r="AHT97" s="82"/>
      <c r="AHU97" s="82"/>
      <c r="AHV97" s="82"/>
      <c r="AHW97" s="82"/>
      <c r="AHX97" s="82"/>
      <c r="AHY97" s="82"/>
      <c r="AHZ97" s="82"/>
      <c r="AIA97" s="82"/>
      <c r="AIB97" s="82"/>
      <c r="AIC97" s="82"/>
      <c r="AID97" s="82"/>
      <c r="AIE97" s="82"/>
      <c r="AIF97" s="82"/>
      <c r="AIG97" s="82"/>
      <c r="AIH97" s="82"/>
      <c r="AII97" s="82"/>
      <c r="AIJ97" s="82"/>
      <c r="AIK97" s="82"/>
      <c r="AIL97" s="82"/>
      <c r="AIM97" s="82"/>
      <c r="AIN97" s="82"/>
      <c r="AIO97" s="82"/>
      <c r="AIP97" s="82"/>
      <c r="AIQ97" s="82"/>
      <c r="AIR97" s="82"/>
      <c r="AIS97" s="82"/>
      <c r="AIT97" s="82"/>
      <c r="AIU97" s="82"/>
      <c r="AIV97" s="82"/>
      <c r="AIW97" s="82"/>
      <c r="AIX97" s="82"/>
      <c r="AIY97" s="82"/>
      <c r="AIZ97" s="82"/>
      <c r="AJA97" s="82"/>
      <c r="AJB97" s="82"/>
      <c r="AJC97" s="82"/>
      <c r="AJD97" s="82"/>
      <c r="AJE97" s="82"/>
      <c r="AJF97" s="82"/>
      <c r="AJG97" s="82"/>
      <c r="AJH97" s="82"/>
      <c r="AJI97" s="82"/>
      <c r="AJJ97" s="82"/>
      <c r="AJK97" s="82"/>
      <c r="AJL97" s="82"/>
      <c r="AJM97" s="82"/>
      <c r="AJN97" s="82"/>
      <c r="AJO97" s="82"/>
      <c r="AJP97" s="82"/>
      <c r="AJQ97" s="82"/>
      <c r="AJR97" s="82"/>
      <c r="AJS97" s="82"/>
      <c r="AJT97" s="82"/>
      <c r="AJU97" s="82"/>
      <c r="AJV97" s="82"/>
      <c r="AJW97" s="82"/>
      <c r="AJX97" s="82"/>
      <c r="AJY97" s="82"/>
      <c r="AJZ97" s="82"/>
      <c r="AKA97" s="82"/>
      <c r="AKB97" s="82"/>
      <c r="AKC97" s="82"/>
      <c r="AKD97" s="82"/>
      <c r="AKE97" s="82"/>
      <c r="AKF97" s="82"/>
      <c r="AKG97" s="82"/>
      <c r="AKH97" s="82"/>
      <c r="AKI97" s="82"/>
      <c r="AKJ97" s="82"/>
      <c r="AKK97" s="82"/>
      <c r="AKL97" s="82"/>
      <c r="AKM97" s="82"/>
      <c r="AKN97" s="82"/>
      <c r="AKO97" s="82"/>
      <c r="AKP97" s="82"/>
      <c r="AKQ97" s="82"/>
      <c r="AKR97" s="82"/>
      <c r="AKS97" s="82"/>
      <c r="AKT97" s="82"/>
      <c r="AKU97" s="82"/>
      <c r="AKV97" s="82"/>
      <c r="AKW97" s="82"/>
      <c r="AKX97" s="82"/>
      <c r="AKY97" s="82"/>
      <c r="AKZ97" s="82"/>
      <c r="ALA97" s="82"/>
      <c r="ALB97" s="82"/>
      <c r="ALC97" s="82"/>
      <c r="ALD97" s="82"/>
      <c r="ALE97" s="82"/>
      <c r="ALF97" s="82"/>
      <c r="ALG97" s="82"/>
      <c r="ALH97" s="82"/>
      <c r="ALI97" s="82"/>
      <c r="ALJ97" s="82"/>
      <c r="ALK97" s="82"/>
      <c r="ALL97" s="82"/>
      <c r="ALM97" s="82"/>
      <c r="ALN97" s="82"/>
      <c r="ALO97" s="82"/>
      <c r="ALP97" s="82"/>
      <c r="ALQ97" s="82"/>
      <c r="ALR97" s="82"/>
      <c r="ALS97" s="82"/>
      <c r="ALT97" s="82"/>
      <c r="ALU97" s="82"/>
      <c r="ALV97" s="82"/>
      <c r="ALW97" s="82"/>
      <c r="ALX97" s="82"/>
      <c r="ALY97" s="82"/>
      <c r="ALZ97" s="82"/>
      <c r="AMA97" s="82"/>
      <c r="AMB97" s="82"/>
      <c r="AMC97" s="82"/>
      <c r="AMD97" s="82"/>
      <c r="AME97" s="82"/>
      <c r="AMF97" s="82"/>
      <c r="AMG97" s="82"/>
      <c r="AMH97" s="82"/>
      <c r="AMI97" s="82"/>
      <c r="AMJ97" s="82"/>
    </row>
    <row r="98" spans="1:1024" s="82" customFormat="1" ht="38.25" customHeight="1" outlineLevel="1" x14ac:dyDescent="0.2">
      <c r="A98" s="96" t="s">
        <v>444</v>
      </c>
      <c r="B98" s="96" t="s">
        <v>992</v>
      </c>
      <c r="C98" s="96" t="s">
        <v>48</v>
      </c>
      <c r="D98" s="91" t="s">
        <v>544</v>
      </c>
      <c r="E98" s="96" t="s">
        <v>696</v>
      </c>
      <c r="F98" s="92">
        <v>12.6</v>
      </c>
      <c r="G98" s="92"/>
      <c r="H98" s="93"/>
      <c r="I98" s="94">
        <f>ROUND(H98*F98,2)</f>
        <v>0</v>
      </c>
    </row>
    <row r="99" spans="1:1024" s="82" customFormat="1" ht="30" customHeight="1" outlineLevel="1" x14ac:dyDescent="0.2">
      <c r="A99" s="96" t="s">
        <v>122</v>
      </c>
      <c r="B99" s="96" t="s">
        <v>991</v>
      </c>
      <c r="C99" s="96" t="s">
        <v>48</v>
      </c>
      <c r="D99" s="91" t="s">
        <v>545</v>
      </c>
      <c r="E99" s="96" t="s">
        <v>696</v>
      </c>
      <c r="F99" s="92">
        <v>26.62</v>
      </c>
      <c r="G99" s="92"/>
      <c r="H99" s="93"/>
      <c r="I99" s="94">
        <f>ROUND(H99*F99,2)</f>
        <v>0</v>
      </c>
    </row>
    <row r="100" spans="1:1024" s="82" customFormat="1" ht="23.25" customHeight="1" outlineLevel="1" x14ac:dyDescent="0.2">
      <c r="A100" s="96" t="s">
        <v>445</v>
      </c>
      <c r="B100" s="96">
        <v>99861</v>
      </c>
      <c r="C100" s="96" t="s">
        <v>21</v>
      </c>
      <c r="D100" s="91" t="s">
        <v>546</v>
      </c>
      <c r="E100" s="96" t="s">
        <v>696</v>
      </c>
      <c r="F100" s="92">
        <v>39</v>
      </c>
      <c r="G100" s="92"/>
      <c r="H100" s="93"/>
      <c r="I100" s="94">
        <f>ROUND(H100*F100,2)</f>
        <v>0</v>
      </c>
    </row>
    <row r="101" spans="1:1024" s="82" customFormat="1" ht="63.75" outlineLevel="1" x14ac:dyDescent="0.2">
      <c r="A101" s="96" t="s">
        <v>446</v>
      </c>
      <c r="B101" s="96">
        <v>7640</v>
      </c>
      <c r="C101" s="96" t="s">
        <v>110</v>
      </c>
      <c r="D101" s="91" t="s">
        <v>547</v>
      </c>
      <c r="E101" s="96" t="s">
        <v>696</v>
      </c>
      <c r="F101" s="92">
        <v>13.74</v>
      </c>
      <c r="G101" s="92"/>
      <c r="H101" s="93"/>
      <c r="I101" s="94">
        <f>ROUND(H101*F101,2)</f>
        <v>0</v>
      </c>
    </row>
    <row r="102" spans="1:1024" s="82" customFormat="1" ht="38.25" outlineLevel="1" x14ac:dyDescent="0.2">
      <c r="A102" s="96" t="s">
        <v>447</v>
      </c>
      <c r="B102" s="176" t="s">
        <v>363</v>
      </c>
      <c r="C102" s="176" t="s">
        <v>110</v>
      </c>
      <c r="D102" s="91" t="s">
        <v>548</v>
      </c>
      <c r="E102" s="90" t="s">
        <v>696</v>
      </c>
      <c r="F102" s="92">
        <v>14.2</v>
      </c>
      <c r="G102" s="92"/>
      <c r="H102" s="93"/>
      <c r="I102" s="94">
        <f>ROUND(H102*F102,2)</f>
        <v>0</v>
      </c>
    </row>
    <row r="103" spans="1:1024" outlineLevel="1" x14ac:dyDescent="0.2">
      <c r="A103" s="272" t="s">
        <v>714</v>
      </c>
      <c r="B103" s="273"/>
      <c r="C103" s="273"/>
      <c r="D103" s="273"/>
      <c r="E103" s="273"/>
      <c r="F103" s="273"/>
      <c r="G103" s="274"/>
      <c r="H103" s="16"/>
      <c r="I103" s="17">
        <f>SUM(I84:I102)</f>
        <v>0</v>
      </c>
    </row>
    <row r="104" spans="1:1024" ht="12.75" customHeight="1" x14ac:dyDescent="0.2">
      <c r="A104" s="11">
        <v>7</v>
      </c>
      <c r="B104" s="11"/>
      <c r="C104" s="11"/>
      <c r="D104" s="262" t="s">
        <v>125</v>
      </c>
      <c r="E104" s="12"/>
      <c r="F104" s="14"/>
      <c r="G104" s="140"/>
      <c r="H104" s="12"/>
      <c r="I104" s="15">
        <f>I112</f>
        <v>0</v>
      </c>
    </row>
    <row r="105" spans="1:1024" s="81" customFormat="1" ht="39.75" customHeight="1" outlineLevel="1" x14ac:dyDescent="0.2">
      <c r="A105" s="96" t="s">
        <v>126</v>
      </c>
      <c r="B105" s="96" t="s">
        <v>127</v>
      </c>
      <c r="C105" s="96" t="s">
        <v>15</v>
      </c>
      <c r="D105" s="104" t="s">
        <v>549</v>
      </c>
      <c r="E105" s="96" t="s">
        <v>706</v>
      </c>
      <c r="F105" s="92">
        <v>6402</v>
      </c>
      <c r="G105" s="92"/>
      <c r="H105" s="93"/>
      <c r="I105" s="94">
        <f>ROUND(H105*F105,2)</f>
        <v>0</v>
      </c>
    </row>
    <row r="106" spans="1:1024" s="81" customFormat="1" ht="89.25" outlineLevel="1" x14ac:dyDescent="0.2">
      <c r="A106" s="96" t="s">
        <v>128</v>
      </c>
      <c r="B106" s="96" t="s">
        <v>129</v>
      </c>
      <c r="C106" s="96" t="s">
        <v>15</v>
      </c>
      <c r="D106" s="91" t="s">
        <v>695</v>
      </c>
      <c r="E106" s="96" t="s">
        <v>696</v>
      </c>
      <c r="F106" s="92">
        <v>501.5</v>
      </c>
      <c r="G106" s="92"/>
      <c r="H106" s="93"/>
      <c r="I106" s="94">
        <f>ROUND(H106*F106,2)</f>
        <v>0</v>
      </c>
    </row>
    <row r="107" spans="1:1024" s="81" customFormat="1" ht="25.5" outlineLevel="1" x14ac:dyDescent="0.2">
      <c r="A107" s="96" t="s">
        <v>130</v>
      </c>
      <c r="B107" s="96" t="s">
        <v>131</v>
      </c>
      <c r="C107" s="96" t="s">
        <v>15</v>
      </c>
      <c r="D107" s="104" t="s">
        <v>550</v>
      </c>
      <c r="E107" s="96" t="s">
        <v>190</v>
      </c>
      <c r="F107" s="92">
        <v>30.35</v>
      </c>
      <c r="G107" s="92"/>
      <c r="H107" s="93"/>
      <c r="I107" s="94">
        <f t="shared" ref="I107:I108" si="3">ROUND(H107*F107,2)</f>
        <v>0</v>
      </c>
    </row>
    <row r="108" spans="1:1024" s="81" customFormat="1" ht="38.25" outlineLevel="1" x14ac:dyDescent="0.2">
      <c r="A108" s="96" t="s">
        <v>132</v>
      </c>
      <c r="B108" s="96" t="s">
        <v>133</v>
      </c>
      <c r="C108" s="96" t="s">
        <v>15</v>
      </c>
      <c r="D108" s="104" t="s">
        <v>551</v>
      </c>
      <c r="E108" s="96" t="s">
        <v>190</v>
      </c>
      <c r="F108" s="92">
        <v>60.7</v>
      </c>
      <c r="G108" s="92"/>
      <c r="H108" s="93"/>
      <c r="I108" s="94">
        <f t="shared" si="3"/>
        <v>0</v>
      </c>
    </row>
    <row r="109" spans="1:1024" s="81" customFormat="1" ht="25.5" outlineLevel="1" x14ac:dyDescent="0.2">
      <c r="A109" s="96" t="s">
        <v>922</v>
      </c>
      <c r="B109" s="96" t="s">
        <v>924</v>
      </c>
      <c r="C109" s="96" t="s">
        <v>15</v>
      </c>
      <c r="D109" s="104" t="s">
        <v>923</v>
      </c>
      <c r="E109" s="96" t="s">
        <v>190</v>
      </c>
      <c r="F109" s="92">
        <v>105.7</v>
      </c>
      <c r="G109" s="92"/>
      <c r="H109" s="93"/>
      <c r="I109" s="94">
        <f t="shared" ref="I109" si="4">ROUND(H109*F109,2)</f>
        <v>0</v>
      </c>
    </row>
    <row r="110" spans="1:1024" s="81" customFormat="1" ht="25.5" outlineLevel="1" x14ac:dyDescent="0.2">
      <c r="A110" s="96" t="s">
        <v>925</v>
      </c>
      <c r="B110" s="96" t="s">
        <v>927</v>
      </c>
      <c r="C110" s="96" t="s">
        <v>15</v>
      </c>
      <c r="D110" s="104" t="s">
        <v>926</v>
      </c>
      <c r="E110" s="96" t="s">
        <v>190</v>
      </c>
      <c r="F110" s="92">
        <v>130.16</v>
      </c>
      <c r="G110" s="92"/>
      <c r="H110" s="93"/>
      <c r="I110" s="94">
        <f t="shared" ref="I110" si="5">ROUND(H110*F110,2)</f>
        <v>0</v>
      </c>
    </row>
    <row r="111" spans="1:1024" s="81" customFormat="1" ht="40.5" customHeight="1" outlineLevel="1" x14ac:dyDescent="0.2">
      <c r="A111" s="96" t="s">
        <v>965</v>
      </c>
      <c r="B111" s="96" t="s">
        <v>971</v>
      </c>
      <c r="C111" s="96" t="s">
        <v>19</v>
      </c>
      <c r="D111" s="104" t="s">
        <v>972</v>
      </c>
      <c r="E111" s="96" t="s">
        <v>696</v>
      </c>
      <c r="F111" s="92">
        <v>22.5</v>
      </c>
      <c r="G111" s="92"/>
      <c r="H111" s="93"/>
      <c r="I111" s="94">
        <f t="shared" ref="I111" si="6">ROUND(H111*F111,2)</f>
        <v>0</v>
      </c>
    </row>
    <row r="112" spans="1:1024" outlineLevel="1" x14ac:dyDescent="0.2">
      <c r="A112" s="272"/>
      <c r="B112" s="273"/>
      <c r="C112" s="273"/>
      <c r="D112" s="273"/>
      <c r="E112" s="273"/>
      <c r="F112" s="273"/>
      <c r="G112" s="274"/>
      <c r="H112" s="16"/>
      <c r="I112" s="17">
        <f>SUM(I105:I111)</f>
        <v>0</v>
      </c>
    </row>
    <row r="113" spans="1:9" x14ac:dyDescent="0.2">
      <c r="A113" s="11">
        <v>8</v>
      </c>
      <c r="B113" s="11"/>
      <c r="C113" s="11"/>
      <c r="D113" s="262" t="s">
        <v>134</v>
      </c>
      <c r="E113" s="12"/>
      <c r="F113" s="14"/>
      <c r="G113" s="140"/>
      <c r="H113" s="12"/>
      <c r="I113" s="15">
        <f>I115</f>
        <v>0</v>
      </c>
    </row>
    <row r="114" spans="1:9" s="81" customFormat="1" ht="37.5" customHeight="1" outlineLevel="1" x14ac:dyDescent="0.2">
      <c r="A114" s="96" t="s">
        <v>135</v>
      </c>
      <c r="B114" s="96" t="s">
        <v>136</v>
      </c>
      <c r="C114" s="96" t="s">
        <v>15</v>
      </c>
      <c r="D114" s="104" t="s">
        <v>966</v>
      </c>
      <c r="E114" s="96" t="s">
        <v>696</v>
      </c>
      <c r="F114" s="92">
        <f>'MEMORIAL DE CALCULO'!D401</f>
        <v>282.13</v>
      </c>
      <c r="G114" s="92"/>
      <c r="H114" s="93"/>
      <c r="I114" s="94">
        <f>ROUND(H114*F114,2)</f>
        <v>0</v>
      </c>
    </row>
    <row r="115" spans="1:9" outlineLevel="1" x14ac:dyDescent="0.2">
      <c r="A115" s="272" t="s">
        <v>715</v>
      </c>
      <c r="B115" s="273"/>
      <c r="C115" s="273"/>
      <c r="D115" s="273"/>
      <c r="E115" s="273"/>
      <c r="F115" s="273"/>
      <c r="G115" s="274"/>
      <c r="H115" s="16"/>
      <c r="I115" s="17">
        <f>SUM(I114:I114)</f>
        <v>0</v>
      </c>
    </row>
    <row r="116" spans="1:9" x14ac:dyDescent="0.2">
      <c r="A116" s="11">
        <v>9</v>
      </c>
      <c r="B116" s="11"/>
      <c r="C116" s="11"/>
      <c r="D116" s="262" t="s">
        <v>137</v>
      </c>
      <c r="E116" s="12"/>
      <c r="F116" s="28"/>
      <c r="G116" s="140"/>
      <c r="H116" s="12"/>
      <c r="I116" s="15">
        <f>I126</f>
        <v>0</v>
      </c>
    </row>
    <row r="117" spans="1:9" s="81" customFormat="1" ht="51" outlineLevel="1" x14ac:dyDescent="0.2">
      <c r="A117" s="96" t="s">
        <v>138</v>
      </c>
      <c r="B117" s="96">
        <v>87878</v>
      </c>
      <c r="C117" s="96" t="s">
        <v>21</v>
      </c>
      <c r="D117" s="104" t="s">
        <v>552</v>
      </c>
      <c r="E117" s="96" t="s">
        <v>696</v>
      </c>
      <c r="F117" s="92">
        <v>2254.86</v>
      </c>
      <c r="G117" s="92"/>
      <c r="H117" s="93"/>
      <c r="I117" s="94">
        <f t="shared" ref="I117:I125" si="7">ROUND(H117*F117,2)</f>
        <v>0</v>
      </c>
    </row>
    <row r="118" spans="1:9" s="81" customFormat="1" ht="38.25" outlineLevel="1" x14ac:dyDescent="0.2">
      <c r="A118" s="96" t="s">
        <v>139</v>
      </c>
      <c r="B118" s="96" t="s">
        <v>140</v>
      </c>
      <c r="C118" s="96" t="s">
        <v>15</v>
      </c>
      <c r="D118" s="104" t="s">
        <v>553</v>
      </c>
      <c r="E118" s="96" t="s">
        <v>696</v>
      </c>
      <c r="F118" s="92">
        <v>2254.86</v>
      </c>
      <c r="G118" s="92"/>
      <c r="H118" s="93"/>
      <c r="I118" s="94">
        <f t="shared" si="7"/>
        <v>0</v>
      </c>
    </row>
    <row r="119" spans="1:9" s="81" customFormat="1" ht="38.25" outlineLevel="1" x14ac:dyDescent="0.2">
      <c r="A119" s="96" t="s">
        <v>141</v>
      </c>
      <c r="B119" s="96" t="s">
        <v>432</v>
      </c>
      <c r="C119" s="96" t="s">
        <v>15</v>
      </c>
      <c r="D119" s="104" t="s">
        <v>554</v>
      </c>
      <c r="E119" s="96" t="s">
        <v>696</v>
      </c>
      <c r="F119" s="92">
        <v>404.89</v>
      </c>
      <c r="G119" s="92"/>
      <c r="H119" s="93"/>
      <c r="I119" s="94">
        <f t="shared" si="7"/>
        <v>0</v>
      </c>
    </row>
    <row r="120" spans="1:9" s="81" customFormat="1" ht="38.25" outlineLevel="1" x14ac:dyDescent="0.2">
      <c r="A120" s="96" t="s">
        <v>448</v>
      </c>
      <c r="B120" s="96" t="s">
        <v>433</v>
      </c>
      <c r="C120" s="96" t="s">
        <v>15</v>
      </c>
      <c r="D120" s="104" t="s">
        <v>555</v>
      </c>
      <c r="E120" s="96" t="s">
        <v>696</v>
      </c>
      <c r="F120" s="92">
        <v>14.44</v>
      </c>
      <c r="G120" s="92"/>
      <c r="H120" s="93"/>
      <c r="I120" s="94">
        <f t="shared" si="7"/>
        <v>0</v>
      </c>
    </row>
    <row r="121" spans="1:9" s="81" customFormat="1" ht="38.25" outlineLevel="1" x14ac:dyDescent="0.2">
      <c r="A121" s="96" t="s">
        <v>142</v>
      </c>
      <c r="B121" s="96" t="s">
        <v>433</v>
      </c>
      <c r="C121" s="96" t="s">
        <v>15</v>
      </c>
      <c r="D121" s="104" t="s">
        <v>556</v>
      </c>
      <c r="E121" s="96" t="s">
        <v>696</v>
      </c>
      <c r="F121" s="92">
        <f>(19.22+2.2)</f>
        <v>21.419999999999998</v>
      </c>
      <c r="G121" s="92"/>
      <c r="H121" s="93"/>
      <c r="I121" s="94">
        <f t="shared" si="7"/>
        <v>0</v>
      </c>
    </row>
    <row r="122" spans="1:9" s="81" customFormat="1" ht="38.25" outlineLevel="1" x14ac:dyDescent="0.2">
      <c r="A122" s="96" t="s">
        <v>143</v>
      </c>
      <c r="B122" s="96" t="s">
        <v>433</v>
      </c>
      <c r="C122" s="96" t="s">
        <v>15</v>
      </c>
      <c r="D122" s="104" t="s">
        <v>557</v>
      </c>
      <c r="E122" s="96" t="s">
        <v>696</v>
      </c>
      <c r="F122" s="92">
        <v>2.8</v>
      </c>
      <c r="G122" s="92"/>
      <c r="H122" s="93"/>
      <c r="I122" s="94">
        <f t="shared" si="7"/>
        <v>0</v>
      </c>
    </row>
    <row r="123" spans="1:9" s="81" customFormat="1" ht="38.25" outlineLevel="1" x14ac:dyDescent="0.2">
      <c r="A123" s="96" t="s">
        <v>144</v>
      </c>
      <c r="B123" s="96" t="s">
        <v>433</v>
      </c>
      <c r="C123" s="96" t="s">
        <v>15</v>
      </c>
      <c r="D123" s="104" t="s">
        <v>558</v>
      </c>
      <c r="E123" s="96" t="s">
        <v>696</v>
      </c>
      <c r="F123" s="92">
        <f>(3.2+13.23)</f>
        <v>16.43</v>
      </c>
      <c r="G123" s="92"/>
      <c r="H123" s="93"/>
      <c r="I123" s="94">
        <f t="shared" si="7"/>
        <v>0</v>
      </c>
    </row>
    <row r="124" spans="1:9" s="81" customFormat="1" ht="38.25" outlineLevel="1" x14ac:dyDescent="0.2">
      <c r="A124" s="96" t="s">
        <v>145</v>
      </c>
      <c r="B124" s="96" t="s">
        <v>433</v>
      </c>
      <c r="C124" s="96" t="s">
        <v>15</v>
      </c>
      <c r="D124" s="104" t="s">
        <v>559</v>
      </c>
      <c r="E124" s="96" t="s">
        <v>696</v>
      </c>
      <c r="F124" s="92">
        <v>407.39</v>
      </c>
      <c r="G124" s="92"/>
      <c r="H124" s="93"/>
      <c r="I124" s="94">
        <f t="shared" si="7"/>
        <v>0</v>
      </c>
    </row>
    <row r="125" spans="1:9" s="81" customFormat="1" ht="30" customHeight="1" outlineLevel="1" x14ac:dyDescent="0.2">
      <c r="A125" s="96" t="s">
        <v>146</v>
      </c>
      <c r="B125" s="96" t="s">
        <v>434</v>
      </c>
      <c r="C125" s="96" t="s">
        <v>19</v>
      </c>
      <c r="D125" s="91" t="s">
        <v>560</v>
      </c>
      <c r="E125" s="96" t="s">
        <v>696</v>
      </c>
      <c r="F125" s="92">
        <v>424.58</v>
      </c>
      <c r="G125" s="92"/>
      <c r="H125" s="93"/>
      <c r="I125" s="94">
        <f t="shared" si="7"/>
        <v>0</v>
      </c>
    </row>
    <row r="126" spans="1:9" ht="20.100000000000001" customHeight="1" outlineLevel="1" x14ac:dyDescent="0.2">
      <c r="A126" s="272" t="s">
        <v>716</v>
      </c>
      <c r="B126" s="273"/>
      <c r="C126" s="273"/>
      <c r="D126" s="273"/>
      <c r="E126" s="273"/>
      <c r="F126" s="273"/>
      <c r="G126" s="274"/>
      <c r="H126" s="16"/>
      <c r="I126" s="17">
        <f>SUM(I117:I125)</f>
        <v>0</v>
      </c>
    </row>
    <row r="127" spans="1:9" ht="14.25" customHeight="1" x14ac:dyDescent="0.2">
      <c r="A127" s="11">
        <v>10</v>
      </c>
      <c r="B127" s="11"/>
      <c r="C127" s="11"/>
      <c r="D127" s="262" t="s">
        <v>485</v>
      </c>
      <c r="E127" s="12"/>
      <c r="F127" s="14"/>
      <c r="G127" s="140"/>
      <c r="H127" s="12"/>
      <c r="I127" s="15">
        <f>I142</f>
        <v>0</v>
      </c>
    </row>
    <row r="128" spans="1:9" ht="14.25" customHeight="1" outlineLevel="1" x14ac:dyDescent="0.2">
      <c r="A128" s="18" t="s">
        <v>147</v>
      </c>
      <c r="B128" s="19"/>
      <c r="C128" s="19"/>
      <c r="D128" s="16" t="s">
        <v>148</v>
      </c>
      <c r="E128" s="19"/>
      <c r="F128" s="20"/>
      <c r="G128" s="20"/>
      <c r="H128" s="21"/>
      <c r="I128" s="21"/>
    </row>
    <row r="129" spans="1:1024" s="81" customFormat="1" ht="51" outlineLevel="1" x14ac:dyDescent="0.2">
      <c r="A129" s="96" t="s">
        <v>449</v>
      </c>
      <c r="B129" s="96">
        <v>87620</v>
      </c>
      <c r="C129" s="96" t="s">
        <v>21</v>
      </c>
      <c r="D129" s="104" t="s">
        <v>561</v>
      </c>
      <c r="E129" s="96" t="s">
        <v>696</v>
      </c>
      <c r="F129" s="92">
        <v>424.58</v>
      </c>
      <c r="G129" s="92"/>
      <c r="H129" s="93"/>
      <c r="I129" s="94">
        <f>ROUND(H129*F129,2)</f>
        <v>0</v>
      </c>
    </row>
    <row r="130" spans="1:1024" s="81" customFormat="1" ht="38.25" outlineLevel="1" x14ac:dyDescent="0.2">
      <c r="A130" s="96" t="s">
        <v>149</v>
      </c>
      <c r="B130" s="96" t="s">
        <v>150</v>
      </c>
      <c r="C130" s="96" t="s">
        <v>15</v>
      </c>
      <c r="D130" s="104" t="s">
        <v>562</v>
      </c>
      <c r="E130" s="96" t="s">
        <v>696</v>
      </c>
      <c r="F130" s="92">
        <v>424.58</v>
      </c>
      <c r="G130" s="92"/>
      <c r="H130" s="93"/>
      <c r="I130" s="94">
        <f>ROUND(H130*F130,2)</f>
        <v>0</v>
      </c>
    </row>
    <row r="131" spans="1:1024" s="81" customFormat="1" ht="38.25" outlineLevel="1" x14ac:dyDescent="0.2">
      <c r="A131" s="96" t="s">
        <v>156</v>
      </c>
      <c r="B131" s="96" t="s">
        <v>151</v>
      </c>
      <c r="C131" s="96" t="s">
        <v>15</v>
      </c>
      <c r="D131" s="91" t="s">
        <v>563</v>
      </c>
      <c r="E131" s="96" t="s">
        <v>696</v>
      </c>
      <c r="F131" s="92">
        <v>9.06</v>
      </c>
      <c r="G131" s="92"/>
      <c r="H131" s="93"/>
      <c r="I131" s="94">
        <f>ROUND(H131*F131,2)</f>
        <v>0</v>
      </c>
    </row>
    <row r="132" spans="1:1024" s="81" customFormat="1" ht="38.25" outlineLevel="1" x14ac:dyDescent="0.2">
      <c r="A132" s="96" t="s">
        <v>450</v>
      </c>
      <c r="B132" s="96" t="s">
        <v>435</v>
      </c>
      <c r="C132" s="96" t="s">
        <v>15</v>
      </c>
      <c r="D132" s="91" t="s">
        <v>564</v>
      </c>
      <c r="E132" s="96" t="s">
        <v>696</v>
      </c>
      <c r="F132" s="92">
        <v>11.75</v>
      </c>
      <c r="G132" s="92"/>
      <c r="H132" s="93"/>
      <c r="I132" s="94">
        <f>ROUND(H132*F132,2)</f>
        <v>0</v>
      </c>
    </row>
    <row r="133" spans="1:1024" s="81" customFormat="1" ht="18.75" customHeight="1" outlineLevel="1" x14ac:dyDescent="0.2">
      <c r="A133" s="96" t="s">
        <v>451</v>
      </c>
      <c r="B133" s="96" t="s">
        <v>152</v>
      </c>
      <c r="C133" s="96" t="s">
        <v>15</v>
      </c>
      <c r="D133" s="91" t="s">
        <v>565</v>
      </c>
      <c r="E133" s="96" t="s">
        <v>696</v>
      </c>
      <c r="F133" s="92">
        <v>3.7</v>
      </c>
      <c r="G133" s="92"/>
      <c r="H133" s="93"/>
      <c r="I133" s="94">
        <f>ROUND(H133*F133,2)</f>
        <v>0</v>
      </c>
    </row>
    <row r="134" spans="1:1024" s="84" customFormat="1" ht="17.25" customHeight="1" outlineLevel="1" x14ac:dyDescent="0.2">
      <c r="A134" s="110" t="s">
        <v>153</v>
      </c>
      <c r="B134" s="96"/>
      <c r="C134" s="96"/>
      <c r="D134" s="108" t="s">
        <v>154</v>
      </c>
      <c r="E134" s="96"/>
      <c r="F134" s="92"/>
      <c r="G134" s="92"/>
      <c r="H134" s="94"/>
      <c r="I134" s="94"/>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82"/>
      <c r="JY134" s="82"/>
      <c r="JZ134" s="82"/>
      <c r="KA134" s="82"/>
      <c r="KB134" s="82"/>
      <c r="KC134" s="82"/>
      <c r="KD134" s="82"/>
      <c r="KE134" s="82"/>
      <c r="KF134" s="82"/>
      <c r="KG134" s="82"/>
      <c r="KH134" s="82"/>
      <c r="KI134" s="82"/>
      <c r="KJ134" s="82"/>
      <c r="KK134" s="82"/>
      <c r="KL134" s="82"/>
      <c r="KM134" s="82"/>
      <c r="KN134" s="82"/>
      <c r="KO134" s="82"/>
      <c r="KP134" s="82"/>
      <c r="KQ134" s="82"/>
      <c r="KR134" s="82"/>
      <c r="KS134" s="82"/>
      <c r="KT134" s="82"/>
      <c r="KU134" s="82"/>
      <c r="KV134" s="82"/>
      <c r="KW134" s="82"/>
      <c r="KX134" s="82"/>
      <c r="KY134" s="82"/>
      <c r="KZ134" s="82"/>
      <c r="LA134" s="82"/>
      <c r="LB134" s="82"/>
      <c r="LC134" s="82"/>
      <c r="LD134" s="82"/>
      <c r="LE134" s="82"/>
      <c r="LF134" s="82"/>
      <c r="LG134" s="82"/>
      <c r="LH134" s="82"/>
      <c r="LI134" s="82"/>
      <c r="LJ134" s="82"/>
      <c r="LK134" s="82"/>
      <c r="LL134" s="82"/>
      <c r="LM134" s="82"/>
      <c r="LN134" s="82"/>
      <c r="LO134" s="82"/>
      <c r="LP134" s="82"/>
      <c r="LQ134" s="82"/>
      <c r="LR134" s="82"/>
      <c r="LS134" s="82"/>
      <c r="LT134" s="82"/>
      <c r="LU134" s="82"/>
      <c r="LV134" s="82"/>
      <c r="LW134" s="82"/>
      <c r="LX134" s="82"/>
      <c r="LY134" s="82"/>
      <c r="LZ134" s="82"/>
      <c r="MA134" s="82"/>
      <c r="MB134" s="82"/>
      <c r="MC134" s="82"/>
      <c r="MD134" s="82"/>
      <c r="ME134" s="82"/>
      <c r="MF134" s="82"/>
      <c r="MG134" s="82"/>
      <c r="MH134" s="82"/>
      <c r="MI134" s="82"/>
      <c r="MJ134" s="82"/>
      <c r="MK134" s="82"/>
      <c r="ML134" s="82"/>
      <c r="MM134" s="82"/>
      <c r="MN134" s="82"/>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c r="SJ134" s="82"/>
      <c r="SK134" s="82"/>
      <c r="SL134" s="82"/>
      <c r="SM134" s="82"/>
      <c r="SN134" s="82"/>
      <c r="SO134" s="82"/>
      <c r="SP134" s="82"/>
      <c r="SQ134" s="82"/>
      <c r="SR134" s="82"/>
      <c r="SS134" s="82"/>
      <c r="ST134" s="82"/>
      <c r="SU134" s="82"/>
      <c r="SV134" s="82"/>
      <c r="SW134" s="82"/>
      <c r="SX134" s="82"/>
      <c r="SY134" s="82"/>
      <c r="SZ134" s="82"/>
      <c r="TA134" s="82"/>
      <c r="TB134" s="82"/>
      <c r="TC134" s="82"/>
      <c r="TD134" s="82"/>
      <c r="TE134" s="82"/>
      <c r="TF134" s="82"/>
      <c r="TG134" s="82"/>
      <c r="TH134" s="82"/>
      <c r="TI134" s="82"/>
      <c r="TJ134" s="82"/>
      <c r="TK134" s="82"/>
      <c r="TL134" s="82"/>
      <c r="TM134" s="82"/>
      <c r="TN134" s="82"/>
      <c r="TO134" s="82"/>
      <c r="TP134" s="82"/>
      <c r="TQ134" s="82"/>
      <c r="TR134" s="82"/>
      <c r="TS134" s="82"/>
      <c r="TT134" s="82"/>
      <c r="TU134" s="82"/>
      <c r="TV134" s="82"/>
      <c r="TW134" s="82"/>
      <c r="TX134" s="82"/>
      <c r="TY134" s="82"/>
      <c r="TZ134" s="82"/>
      <c r="UA134" s="82"/>
      <c r="UB134" s="82"/>
      <c r="UC134" s="82"/>
      <c r="UD134" s="82"/>
      <c r="UE134" s="82"/>
      <c r="UF134" s="82"/>
      <c r="UG134" s="82"/>
      <c r="UH134" s="82"/>
      <c r="UI134" s="82"/>
      <c r="UJ134" s="82"/>
      <c r="UK134" s="82"/>
      <c r="UL134" s="82"/>
      <c r="UM134" s="82"/>
      <c r="UN134" s="82"/>
      <c r="UO134" s="82"/>
      <c r="UP134" s="82"/>
      <c r="UQ134" s="82"/>
      <c r="UR134" s="82"/>
      <c r="US134" s="82"/>
      <c r="UT134" s="82"/>
      <c r="UU134" s="82"/>
      <c r="UV134" s="82"/>
      <c r="UW134" s="82"/>
      <c r="UX134" s="82"/>
      <c r="UY134" s="82"/>
      <c r="UZ134" s="82"/>
      <c r="VA134" s="82"/>
      <c r="VB134" s="82"/>
      <c r="VC134" s="82"/>
      <c r="VD134" s="82"/>
      <c r="VE134" s="82"/>
      <c r="VF134" s="82"/>
      <c r="VG134" s="82"/>
      <c r="VH134" s="82"/>
      <c r="VI134" s="82"/>
      <c r="VJ134" s="82"/>
      <c r="VK134" s="82"/>
      <c r="VL134" s="82"/>
      <c r="VM134" s="82"/>
      <c r="VN134" s="82"/>
      <c r="VO134" s="82"/>
      <c r="VP134" s="82"/>
      <c r="VQ134" s="82"/>
      <c r="VR134" s="82"/>
      <c r="VS134" s="82"/>
      <c r="VT134" s="82"/>
      <c r="VU134" s="82"/>
      <c r="VV134" s="82"/>
      <c r="VW134" s="82"/>
      <c r="VX134" s="82"/>
      <c r="VY134" s="82"/>
      <c r="VZ134" s="82"/>
      <c r="WA134" s="82"/>
      <c r="WB134" s="82"/>
      <c r="WC134" s="82"/>
      <c r="WD134" s="82"/>
      <c r="WE134" s="82"/>
      <c r="WF134" s="82"/>
      <c r="WG134" s="82"/>
      <c r="WH134" s="82"/>
      <c r="WI134" s="82"/>
      <c r="WJ134" s="82"/>
      <c r="WK134" s="82"/>
      <c r="WL134" s="82"/>
      <c r="WM134" s="82"/>
      <c r="WN134" s="82"/>
      <c r="WO134" s="82"/>
      <c r="WP134" s="82"/>
      <c r="WQ134" s="82"/>
      <c r="WR134" s="82"/>
      <c r="WS134" s="82"/>
      <c r="WT134" s="82"/>
      <c r="WU134" s="82"/>
      <c r="WV134" s="82"/>
      <c r="WW134" s="82"/>
      <c r="WX134" s="82"/>
      <c r="WY134" s="82"/>
      <c r="WZ134" s="82"/>
      <c r="XA134" s="82"/>
      <c r="XB134" s="82"/>
      <c r="XC134" s="82"/>
      <c r="XD134" s="82"/>
      <c r="XE134" s="82"/>
      <c r="XF134" s="82"/>
      <c r="XG134" s="82"/>
      <c r="XH134" s="82"/>
      <c r="XI134" s="82"/>
      <c r="XJ134" s="82"/>
      <c r="XK134" s="82"/>
      <c r="XL134" s="82"/>
      <c r="XM134" s="82"/>
      <c r="XN134" s="82"/>
      <c r="XO134" s="82"/>
      <c r="XP134" s="82"/>
      <c r="XQ134" s="82"/>
      <c r="XR134" s="82"/>
      <c r="XS134" s="82"/>
      <c r="XT134" s="82"/>
      <c r="XU134" s="82"/>
      <c r="XV134" s="82"/>
      <c r="XW134" s="82"/>
      <c r="XX134" s="82"/>
      <c r="XY134" s="82"/>
      <c r="XZ134" s="82"/>
      <c r="YA134" s="82"/>
      <c r="YB134" s="82"/>
      <c r="YC134" s="82"/>
      <c r="YD134" s="82"/>
      <c r="YE134" s="82"/>
      <c r="YF134" s="82"/>
      <c r="YG134" s="82"/>
      <c r="YH134" s="82"/>
      <c r="YI134" s="82"/>
      <c r="YJ134" s="82"/>
      <c r="YK134" s="82"/>
      <c r="YL134" s="82"/>
      <c r="YM134" s="82"/>
      <c r="YN134" s="82"/>
      <c r="YO134" s="82"/>
      <c r="YP134" s="82"/>
      <c r="YQ134" s="82"/>
      <c r="YR134" s="82"/>
      <c r="YS134" s="82"/>
      <c r="YT134" s="82"/>
      <c r="YU134" s="82"/>
      <c r="YV134" s="82"/>
      <c r="YW134" s="82"/>
      <c r="YX134" s="82"/>
      <c r="YY134" s="82"/>
      <c r="YZ134" s="82"/>
      <c r="ZA134" s="82"/>
      <c r="ZB134" s="82"/>
      <c r="ZC134" s="82"/>
      <c r="ZD134" s="82"/>
      <c r="ZE134" s="82"/>
      <c r="ZF134" s="82"/>
      <c r="ZG134" s="82"/>
      <c r="ZH134" s="82"/>
      <c r="ZI134" s="82"/>
      <c r="ZJ134" s="82"/>
      <c r="ZK134" s="82"/>
      <c r="ZL134" s="82"/>
      <c r="ZM134" s="82"/>
      <c r="ZN134" s="82"/>
      <c r="ZO134" s="82"/>
      <c r="ZP134" s="82"/>
      <c r="ZQ134" s="82"/>
      <c r="ZR134" s="82"/>
      <c r="ZS134" s="82"/>
      <c r="ZT134" s="82"/>
      <c r="ZU134" s="82"/>
      <c r="ZV134" s="82"/>
      <c r="ZW134" s="82"/>
      <c r="ZX134" s="82"/>
      <c r="ZY134" s="82"/>
      <c r="ZZ134" s="82"/>
      <c r="AAA134" s="82"/>
      <c r="AAB134" s="82"/>
      <c r="AAC134" s="82"/>
      <c r="AAD134" s="82"/>
      <c r="AAE134" s="82"/>
      <c r="AAF134" s="82"/>
      <c r="AAG134" s="82"/>
      <c r="AAH134" s="82"/>
      <c r="AAI134" s="82"/>
      <c r="AAJ134" s="82"/>
      <c r="AAK134" s="82"/>
      <c r="AAL134" s="82"/>
      <c r="AAM134" s="82"/>
      <c r="AAN134" s="82"/>
      <c r="AAO134" s="82"/>
      <c r="AAP134" s="82"/>
      <c r="AAQ134" s="82"/>
      <c r="AAR134" s="82"/>
      <c r="AAS134" s="82"/>
      <c r="AAT134" s="82"/>
      <c r="AAU134" s="82"/>
      <c r="AAV134" s="82"/>
      <c r="AAW134" s="82"/>
      <c r="AAX134" s="82"/>
      <c r="AAY134" s="82"/>
      <c r="AAZ134" s="82"/>
      <c r="ABA134" s="82"/>
      <c r="ABB134" s="82"/>
      <c r="ABC134" s="82"/>
      <c r="ABD134" s="82"/>
      <c r="ABE134" s="82"/>
      <c r="ABF134" s="82"/>
      <c r="ABG134" s="82"/>
      <c r="ABH134" s="82"/>
      <c r="ABI134" s="82"/>
      <c r="ABJ134" s="82"/>
      <c r="ABK134" s="82"/>
      <c r="ABL134" s="82"/>
      <c r="ABM134" s="82"/>
      <c r="ABN134" s="82"/>
      <c r="ABO134" s="82"/>
      <c r="ABP134" s="82"/>
      <c r="ABQ134" s="82"/>
      <c r="ABR134" s="82"/>
      <c r="ABS134" s="82"/>
      <c r="ABT134" s="82"/>
      <c r="ABU134" s="82"/>
      <c r="ABV134" s="82"/>
      <c r="ABW134" s="82"/>
      <c r="ABX134" s="82"/>
      <c r="ABY134" s="82"/>
      <c r="ABZ134" s="82"/>
      <c r="ACA134" s="82"/>
      <c r="ACB134" s="82"/>
      <c r="ACC134" s="82"/>
      <c r="ACD134" s="82"/>
      <c r="ACE134" s="82"/>
      <c r="ACF134" s="82"/>
      <c r="ACG134" s="82"/>
      <c r="ACH134" s="82"/>
      <c r="ACI134" s="82"/>
      <c r="ACJ134" s="82"/>
      <c r="ACK134" s="82"/>
      <c r="ACL134" s="82"/>
      <c r="ACM134" s="82"/>
      <c r="ACN134" s="82"/>
      <c r="ACO134" s="82"/>
      <c r="ACP134" s="82"/>
      <c r="ACQ134" s="82"/>
      <c r="ACR134" s="82"/>
      <c r="ACS134" s="82"/>
      <c r="ACT134" s="82"/>
      <c r="ACU134" s="82"/>
      <c r="ACV134" s="82"/>
      <c r="ACW134" s="82"/>
      <c r="ACX134" s="82"/>
      <c r="ACY134" s="82"/>
      <c r="ACZ134" s="82"/>
      <c r="ADA134" s="82"/>
      <c r="ADB134" s="82"/>
      <c r="ADC134" s="82"/>
      <c r="ADD134" s="82"/>
      <c r="ADE134" s="82"/>
      <c r="ADF134" s="82"/>
      <c r="ADG134" s="82"/>
      <c r="ADH134" s="82"/>
      <c r="ADI134" s="82"/>
      <c r="ADJ134" s="82"/>
      <c r="ADK134" s="82"/>
      <c r="ADL134" s="82"/>
      <c r="ADM134" s="82"/>
      <c r="ADN134" s="82"/>
      <c r="ADO134" s="82"/>
      <c r="ADP134" s="82"/>
      <c r="ADQ134" s="82"/>
      <c r="ADR134" s="82"/>
      <c r="ADS134" s="82"/>
      <c r="ADT134" s="82"/>
      <c r="ADU134" s="82"/>
      <c r="ADV134" s="82"/>
      <c r="ADW134" s="82"/>
      <c r="ADX134" s="82"/>
      <c r="ADY134" s="82"/>
      <c r="ADZ134" s="82"/>
      <c r="AEA134" s="82"/>
      <c r="AEB134" s="82"/>
      <c r="AEC134" s="82"/>
      <c r="AED134" s="82"/>
      <c r="AEE134" s="82"/>
      <c r="AEF134" s="82"/>
      <c r="AEG134" s="82"/>
      <c r="AEH134" s="82"/>
      <c r="AEI134" s="82"/>
      <c r="AEJ134" s="82"/>
      <c r="AEK134" s="82"/>
      <c r="AEL134" s="82"/>
      <c r="AEM134" s="82"/>
      <c r="AEN134" s="82"/>
      <c r="AEO134" s="82"/>
      <c r="AEP134" s="82"/>
      <c r="AEQ134" s="82"/>
      <c r="AER134" s="82"/>
      <c r="AES134" s="82"/>
      <c r="AET134" s="82"/>
      <c r="AEU134" s="82"/>
      <c r="AEV134" s="82"/>
      <c r="AEW134" s="82"/>
      <c r="AEX134" s="82"/>
      <c r="AEY134" s="82"/>
      <c r="AEZ134" s="82"/>
      <c r="AFA134" s="82"/>
      <c r="AFB134" s="82"/>
      <c r="AFC134" s="82"/>
      <c r="AFD134" s="82"/>
      <c r="AFE134" s="82"/>
      <c r="AFF134" s="82"/>
      <c r="AFG134" s="82"/>
      <c r="AFH134" s="82"/>
      <c r="AFI134" s="82"/>
      <c r="AFJ134" s="82"/>
      <c r="AFK134" s="82"/>
      <c r="AFL134" s="82"/>
      <c r="AFM134" s="82"/>
      <c r="AFN134" s="82"/>
      <c r="AFO134" s="82"/>
      <c r="AFP134" s="82"/>
      <c r="AFQ134" s="82"/>
      <c r="AFR134" s="82"/>
      <c r="AFS134" s="82"/>
      <c r="AFT134" s="82"/>
      <c r="AFU134" s="82"/>
      <c r="AFV134" s="82"/>
      <c r="AFW134" s="82"/>
      <c r="AFX134" s="82"/>
      <c r="AFY134" s="82"/>
      <c r="AFZ134" s="82"/>
      <c r="AGA134" s="82"/>
      <c r="AGB134" s="82"/>
      <c r="AGC134" s="82"/>
      <c r="AGD134" s="82"/>
      <c r="AGE134" s="82"/>
      <c r="AGF134" s="82"/>
      <c r="AGG134" s="82"/>
      <c r="AGH134" s="82"/>
      <c r="AGI134" s="82"/>
      <c r="AGJ134" s="82"/>
      <c r="AGK134" s="82"/>
      <c r="AGL134" s="82"/>
      <c r="AGM134" s="82"/>
      <c r="AGN134" s="82"/>
      <c r="AGO134" s="82"/>
      <c r="AGP134" s="82"/>
      <c r="AGQ134" s="82"/>
      <c r="AGR134" s="82"/>
      <c r="AGS134" s="82"/>
      <c r="AGT134" s="82"/>
      <c r="AGU134" s="82"/>
      <c r="AGV134" s="82"/>
      <c r="AGW134" s="82"/>
      <c r="AGX134" s="82"/>
      <c r="AGY134" s="82"/>
      <c r="AGZ134" s="82"/>
      <c r="AHA134" s="82"/>
      <c r="AHB134" s="82"/>
      <c r="AHC134" s="82"/>
      <c r="AHD134" s="82"/>
      <c r="AHE134" s="82"/>
      <c r="AHF134" s="82"/>
      <c r="AHG134" s="82"/>
      <c r="AHH134" s="82"/>
      <c r="AHI134" s="82"/>
      <c r="AHJ134" s="82"/>
      <c r="AHK134" s="82"/>
      <c r="AHL134" s="82"/>
      <c r="AHM134" s="82"/>
      <c r="AHN134" s="82"/>
      <c r="AHO134" s="82"/>
      <c r="AHP134" s="82"/>
      <c r="AHQ134" s="82"/>
      <c r="AHR134" s="82"/>
      <c r="AHS134" s="82"/>
      <c r="AHT134" s="82"/>
      <c r="AHU134" s="82"/>
      <c r="AHV134" s="82"/>
      <c r="AHW134" s="82"/>
      <c r="AHX134" s="82"/>
      <c r="AHY134" s="82"/>
      <c r="AHZ134" s="82"/>
      <c r="AIA134" s="82"/>
      <c r="AIB134" s="82"/>
      <c r="AIC134" s="82"/>
      <c r="AID134" s="82"/>
      <c r="AIE134" s="82"/>
      <c r="AIF134" s="82"/>
      <c r="AIG134" s="82"/>
      <c r="AIH134" s="82"/>
      <c r="AII134" s="82"/>
      <c r="AIJ134" s="82"/>
      <c r="AIK134" s="82"/>
      <c r="AIL134" s="82"/>
      <c r="AIM134" s="82"/>
      <c r="AIN134" s="82"/>
      <c r="AIO134" s="82"/>
      <c r="AIP134" s="82"/>
      <c r="AIQ134" s="82"/>
      <c r="AIR134" s="82"/>
      <c r="AIS134" s="82"/>
      <c r="AIT134" s="82"/>
      <c r="AIU134" s="82"/>
      <c r="AIV134" s="82"/>
      <c r="AIW134" s="82"/>
      <c r="AIX134" s="82"/>
      <c r="AIY134" s="82"/>
      <c r="AIZ134" s="82"/>
      <c r="AJA134" s="82"/>
      <c r="AJB134" s="82"/>
      <c r="AJC134" s="82"/>
      <c r="AJD134" s="82"/>
      <c r="AJE134" s="82"/>
      <c r="AJF134" s="82"/>
      <c r="AJG134" s="82"/>
      <c r="AJH134" s="82"/>
      <c r="AJI134" s="82"/>
      <c r="AJJ134" s="82"/>
      <c r="AJK134" s="82"/>
      <c r="AJL134" s="82"/>
      <c r="AJM134" s="82"/>
      <c r="AJN134" s="82"/>
      <c r="AJO134" s="82"/>
      <c r="AJP134" s="82"/>
      <c r="AJQ134" s="82"/>
      <c r="AJR134" s="82"/>
      <c r="AJS134" s="82"/>
      <c r="AJT134" s="82"/>
      <c r="AJU134" s="82"/>
      <c r="AJV134" s="82"/>
      <c r="AJW134" s="82"/>
      <c r="AJX134" s="82"/>
      <c r="AJY134" s="82"/>
      <c r="AJZ134" s="82"/>
      <c r="AKA134" s="82"/>
      <c r="AKB134" s="82"/>
      <c r="AKC134" s="82"/>
      <c r="AKD134" s="82"/>
      <c r="AKE134" s="82"/>
      <c r="AKF134" s="82"/>
      <c r="AKG134" s="82"/>
      <c r="AKH134" s="82"/>
      <c r="AKI134" s="82"/>
      <c r="AKJ134" s="82"/>
      <c r="AKK134" s="82"/>
      <c r="AKL134" s="82"/>
      <c r="AKM134" s="82"/>
      <c r="AKN134" s="82"/>
      <c r="AKO134" s="82"/>
      <c r="AKP134" s="82"/>
      <c r="AKQ134" s="82"/>
      <c r="AKR134" s="82"/>
      <c r="AKS134" s="82"/>
      <c r="AKT134" s="82"/>
      <c r="AKU134" s="82"/>
      <c r="AKV134" s="82"/>
      <c r="AKW134" s="82"/>
      <c r="AKX134" s="82"/>
      <c r="AKY134" s="82"/>
      <c r="AKZ134" s="82"/>
      <c r="ALA134" s="82"/>
      <c r="ALB134" s="82"/>
      <c r="ALC134" s="82"/>
      <c r="ALD134" s="82"/>
      <c r="ALE134" s="82"/>
      <c r="ALF134" s="82"/>
      <c r="ALG134" s="82"/>
      <c r="ALH134" s="82"/>
      <c r="ALI134" s="82"/>
      <c r="ALJ134" s="82"/>
      <c r="ALK134" s="82"/>
      <c r="ALL134" s="82"/>
      <c r="ALM134" s="82"/>
      <c r="ALN134" s="82"/>
      <c r="ALO134" s="82"/>
      <c r="ALP134" s="82"/>
      <c r="ALQ134" s="82"/>
      <c r="ALR134" s="82"/>
      <c r="ALS134" s="82"/>
      <c r="ALT134" s="82"/>
      <c r="ALU134" s="82"/>
      <c r="ALV134" s="82"/>
      <c r="ALW134" s="82"/>
      <c r="ALX134" s="82"/>
      <c r="ALY134" s="82"/>
      <c r="ALZ134" s="82"/>
      <c r="AMA134" s="82"/>
      <c r="AMB134" s="82"/>
      <c r="AMC134" s="82"/>
      <c r="AMD134" s="82"/>
      <c r="AME134" s="82"/>
      <c r="AMF134" s="82"/>
      <c r="AMG134" s="82"/>
      <c r="AMH134" s="82"/>
      <c r="AMI134" s="82"/>
      <c r="AMJ134" s="82"/>
    </row>
    <row r="135" spans="1:1024" s="81" customFormat="1" ht="51" outlineLevel="1" x14ac:dyDescent="0.2">
      <c r="A135" s="96" t="s">
        <v>452</v>
      </c>
      <c r="B135" s="96">
        <v>94990</v>
      </c>
      <c r="C135" s="96" t="s">
        <v>21</v>
      </c>
      <c r="D135" s="104" t="s">
        <v>848</v>
      </c>
      <c r="E135" s="96" t="s">
        <v>705</v>
      </c>
      <c r="F135" s="92">
        <v>105</v>
      </c>
      <c r="G135" s="92"/>
      <c r="H135" s="93"/>
      <c r="I135" s="94">
        <f t="shared" ref="I135:I141" si="8">ROUND(H135*F135,2)</f>
        <v>0</v>
      </c>
    </row>
    <row r="136" spans="1:1024" s="81" customFormat="1" ht="63.75" outlineLevel="1" x14ac:dyDescent="0.2">
      <c r="A136" s="96" t="s">
        <v>453</v>
      </c>
      <c r="B136" s="96" t="s">
        <v>157</v>
      </c>
      <c r="C136" s="96" t="s">
        <v>15</v>
      </c>
      <c r="D136" s="104" t="s">
        <v>566</v>
      </c>
      <c r="E136" s="96" t="s">
        <v>696</v>
      </c>
      <c r="F136" s="92">
        <v>249.95</v>
      </c>
      <c r="G136" s="92"/>
      <c r="H136" s="93"/>
      <c r="I136" s="94">
        <f t="shared" si="8"/>
        <v>0</v>
      </c>
    </row>
    <row r="137" spans="1:1024" s="81" customFormat="1" ht="51" outlineLevel="1" x14ac:dyDescent="0.2">
      <c r="A137" s="96" t="s">
        <v>454</v>
      </c>
      <c r="B137" s="96">
        <v>92402</v>
      </c>
      <c r="C137" s="96" t="s">
        <v>21</v>
      </c>
      <c r="D137" s="104" t="s">
        <v>567</v>
      </c>
      <c r="E137" s="96" t="s">
        <v>696</v>
      </c>
      <c r="F137" s="92">
        <v>158.11000000000001</v>
      </c>
      <c r="G137" s="92"/>
      <c r="H137" s="93"/>
      <c r="I137" s="94">
        <f t="shared" si="8"/>
        <v>0</v>
      </c>
    </row>
    <row r="138" spans="1:1024" s="81" customFormat="1" ht="38.25" outlineLevel="1" x14ac:dyDescent="0.2">
      <c r="A138" s="96" t="s">
        <v>455</v>
      </c>
      <c r="B138" s="96" t="s">
        <v>159</v>
      </c>
      <c r="C138" s="96" t="s">
        <v>15</v>
      </c>
      <c r="D138" s="91" t="s">
        <v>568</v>
      </c>
      <c r="E138" s="96" t="s">
        <v>696</v>
      </c>
      <c r="F138" s="92">
        <v>3.31</v>
      </c>
      <c r="G138" s="92"/>
      <c r="H138" s="93"/>
      <c r="I138" s="94">
        <f t="shared" si="8"/>
        <v>0</v>
      </c>
    </row>
    <row r="139" spans="1:1024" s="81" customFormat="1" ht="38.25" outlineLevel="1" x14ac:dyDescent="0.2">
      <c r="A139" s="96" t="s">
        <v>155</v>
      </c>
      <c r="B139" s="96" t="s">
        <v>160</v>
      </c>
      <c r="C139" s="96" t="s">
        <v>15</v>
      </c>
      <c r="D139" s="91" t="s">
        <v>569</v>
      </c>
      <c r="E139" s="96" t="s">
        <v>696</v>
      </c>
      <c r="F139" s="92">
        <v>5.0599999999999996</v>
      </c>
      <c r="G139" s="92"/>
      <c r="H139" s="93"/>
      <c r="I139" s="94">
        <f t="shared" si="8"/>
        <v>0</v>
      </c>
    </row>
    <row r="140" spans="1:1024" s="81" customFormat="1" ht="63.75" outlineLevel="1" x14ac:dyDescent="0.2">
      <c r="A140" s="96" t="s">
        <v>456</v>
      </c>
      <c r="B140" s="96">
        <v>94273</v>
      </c>
      <c r="C140" s="96" t="s">
        <v>21</v>
      </c>
      <c r="D140" s="104" t="s">
        <v>570</v>
      </c>
      <c r="E140" s="96" t="s">
        <v>190</v>
      </c>
      <c r="F140" s="92">
        <v>41.5</v>
      </c>
      <c r="G140" s="92"/>
      <c r="H140" s="93"/>
      <c r="I140" s="94">
        <f t="shared" si="8"/>
        <v>0</v>
      </c>
    </row>
    <row r="141" spans="1:1024" s="81" customFormat="1" ht="38.25" outlineLevel="1" x14ac:dyDescent="0.2">
      <c r="A141" s="96" t="s">
        <v>158</v>
      </c>
      <c r="B141" s="96" t="s">
        <v>957</v>
      </c>
      <c r="C141" s="96" t="s">
        <v>15</v>
      </c>
      <c r="D141" s="104" t="s">
        <v>956</v>
      </c>
      <c r="E141" s="96" t="s">
        <v>696</v>
      </c>
      <c r="F141" s="92">
        <v>114.38</v>
      </c>
      <c r="G141" s="92"/>
      <c r="H141" s="93"/>
      <c r="I141" s="94">
        <f t="shared" si="8"/>
        <v>0</v>
      </c>
    </row>
    <row r="142" spans="1:1024" s="81" customFormat="1" ht="12.75" outlineLevel="1" x14ac:dyDescent="0.2">
      <c r="A142" s="275" t="s">
        <v>717</v>
      </c>
      <c r="B142" s="276"/>
      <c r="C142" s="276"/>
      <c r="D142" s="276"/>
      <c r="E142" s="276"/>
      <c r="F142" s="276"/>
      <c r="G142" s="277"/>
      <c r="H142" s="93"/>
      <c r="I142" s="116">
        <f>SUM(I129:I141)</f>
        <v>0</v>
      </c>
    </row>
    <row r="143" spans="1:1024" s="84" customFormat="1" ht="21.75" customHeight="1" x14ac:dyDescent="0.2">
      <c r="A143" s="117">
        <v>11</v>
      </c>
      <c r="B143" s="117"/>
      <c r="C143" s="117"/>
      <c r="D143" s="263" t="s">
        <v>161</v>
      </c>
      <c r="E143" s="118"/>
      <c r="F143" s="119"/>
      <c r="G143" s="141"/>
      <c r="H143" s="118"/>
      <c r="I143" s="120">
        <f>I152</f>
        <v>0</v>
      </c>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82"/>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82"/>
      <c r="JY143" s="82"/>
      <c r="JZ143" s="82"/>
      <c r="KA143" s="82"/>
      <c r="KB143" s="82"/>
      <c r="KC143" s="82"/>
      <c r="KD143" s="82"/>
      <c r="KE143" s="82"/>
      <c r="KF143" s="82"/>
      <c r="KG143" s="82"/>
      <c r="KH143" s="82"/>
      <c r="KI143" s="82"/>
      <c r="KJ143" s="82"/>
      <c r="KK143" s="82"/>
      <c r="KL143" s="82"/>
      <c r="KM143" s="82"/>
      <c r="KN143" s="82"/>
      <c r="KO143" s="82"/>
      <c r="KP143" s="82"/>
      <c r="KQ143" s="82"/>
      <c r="KR143" s="82"/>
      <c r="KS143" s="82"/>
      <c r="KT143" s="82"/>
      <c r="KU143" s="82"/>
      <c r="KV143" s="82"/>
      <c r="KW143" s="82"/>
      <c r="KX143" s="82"/>
      <c r="KY143" s="82"/>
      <c r="KZ143" s="82"/>
      <c r="LA143" s="82"/>
      <c r="LB143" s="82"/>
      <c r="LC143" s="82"/>
      <c r="LD143" s="82"/>
      <c r="LE143" s="82"/>
      <c r="LF143" s="82"/>
      <c r="LG143" s="82"/>
      <c r="LH143" s="82"/>
      <c r="LI143" s="82"/>
      <c r="LJ143" s="82"/>
      <c r="LK143" s="82"/>
      <c r="LL143" s="82"/>
      <c r="LM143" s="82"/>
      <c r="LN143" s="82"/>
      <c r="LO143" s="82"/>
      <c r="LP143" s="82"/>
      <c r="LQ143" s="82"/>
      <c r="LR143" s="82"/>
      <c r="LS143" s="82"/>
      <c r="LT143" s="82"/>
      <c r="LU143" s="82"/>
      <c r="LV143" s="82"/>
      <c r="LW143" s="82"/>
      <c r="LX143" s="82"/>
      <c r="LY143" s="82"/>
      <c r="LZ143" s="82"/>
      <c r="MA143" s="82"/>
      <c r="MB143" s="82"/>
      <c r="MC143" s="82"/>
      <c r="MD143" s="82"/>
      <c r="ME143" s="82"/>
      <c r="MF143" s="82"/>
      <c r="MG143" s="82"/>
      <c r="MH143" s="82"/>
      <c r="MI143" s="82"/>
      <c r="MJ143" s="82"/>
      <c r="MK143" s="82"/>
      <c r="ML143" s="82"/>
      <c r="MM143" s="82"/>
      <c r="MN143" s="82"/>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c r="SJ143" s="82"/>
      <c r="SK143" s="82"/>
      <c r="SL143" s="82"/>
      <c r="SM143" s="82"/>
      <c r="SN143" s="82"/>
      <c r="SO143" s="82"/>
      <c r="SP143" s="82"/>
      <c r="SQ143" s="82"/>
      <c r="SR143" s="82"/>
      <c r="SS143" s="82"/>
      <c r="ST143" s="82"/>
      <c r="SU143" s="82"/>
      <c r="SV143" s="82"/>
      <c r="SW143" s="82"/>
      <c r="SX143" s="82"/>
      <c r="SY143" s="82"/>
      <c r="SZ143" s="82"/>
      <c r="TA143" s="82"/>
      <c r="TB143" s="82"/>
      <c r="TC143" s="82"/>
      <c r="TD143" s="82"/>
      <c r="TE143" s="82"/>
      <c r="TF143" s="82"/>
      <c r="TG143" s="82"/>
      <c r="TH143" s="82"/>
      <c r="TI143" s="82"/>
      <c r="TJ143" s="82"/>
      <c r="TK143" s="82"/>
      <c r="TL143" s="82"/>
      <c r="TM143" s="82"/>
      <c r="TN143" s="82"/>
      <c r="TO143" s="82"/>
      <c r="TP143" s="82"/>
      <c r="TQ143" s="82"/>
      <c r="TR143" s="82"/>
      <c r="TS143" s="82"/>
      <c r="TT143" s="82"/>
      <c r="TU143" s="82"/>
      <c r="TV143" s="82"/>
      <c r="TW143" s="82"/>
      <c r="TX143" s="82"/>
      <c r="TY143" s="82"/>
      <c r="TZ143" s="82"/>
      <c r="UA143" s="82"/>
      <c r="UB143" s="82"/>
      <c r="UC143" s="82"/>
      <c r="UD143" s="82"/>
      <c r="UE143" s="82"/>
      <c r="UF143" s="82"/>
      <c r="UG143" s="82"/>
      <c r="UH143" s="82"/>
      <c r="UI143" s="82"/>
      <c r="UJ143" s="82"/>
      <c r="UK143" s="82"/>
      <c r="UL143" s="82"/>
      <c r="UM143" s="82"/>
      <c r="UN143" s="82"/>
      <c r="UO143" s="82"/>
      <c r="UP143" s="82"/>
      <c r="UQ143" s="82"/>
      <c r="UR143" s="82"/>
      <c r="US143" s="82"/>
      <c r="UT143" s="82"/>
      <c r="UU143" s="82"/>
      <c r="UV143" s="82"/>
      <c r="UW143" s="82"/>
      <c r="UX143" s="82"/>
      <c r="UY143" s="82"/>
      <c r="UZ143" s="82"/>
      <c r="VA143" s="82"/>
      <c r="VB143" s="82"/>
      <c r="VC143" s="82"/>
      <c r="VD143" s="82"/>
      <c r="VE143" s="82"/>
      <c r="VF143" s="82"/>
      <c r="VG143" s="82"/>
      <c r="VH143" s="82"/>
      <c r="VI143" s="82"/>
      <c r="VJ143" s="82"/>
      <c r="VK143" s="82"/>
      <c r="VL143" s="82"/>
      <c r="VM143" s="82"/>
      <c r="VN143" s="82"/>
      <c r="VO143" s="82"/>
      <c r="VP143" s="82"/>
      <c r="VQ143" s="82"/>
      <c r="VR143" s="82"/>
      <c r="VS143" s="82"/>
      <c r="VT143" s="82"/>
      <c r="VU143" s="82"/>
      <c r="VV143" s="82"/>
      <c r="VW143" s="82"/>
      <c r="VX143" s="82"/>
      <c r="VY143" s="82"/>
      <c r="VZ143" s="82"/>
      <c r="WA143" s="82"/>
      <c r="WB143" s="82"/>
      <c r="WC143" s="82"/>
      <c r="WD143" s="82"/>
      <c r="WE143" s="82"/>
      <c r="WF143" s="82"/>
      <c r="WG143" s="82"/>
      <c r="WH143" s="82"/>
      <c r="WI143" s="82"/>
      <c r="WJ143" s="82"/>
      <c r="WK143" s="82"/>
      <c r="WL143" s="82"/>
      <c r="WM143" s="82"/>
      <c r="WN143" s="82"/>
      <c r="WO143" s="82"/>
      <c r="WP143" s="82"/>
      <c r="WQ143" s="82"/>
      <c r="WR143" s="82"/>
      <c r="WS143" s="82"/>
      <c r="WT143" s="82"/>
      <c r="WU143" s="82"/>
      <c r="WV143" s="82"/>
      <c r="WW143" s="82"/>
      <c r="WX143" s="82"/>
      <c r="WY143" s="82"/>
      <c r="WZ143" s="82"/>
      <c r="XA143" s="82"/>
      <c r="XB143" s="82"/>
      <c r="XC143" s="82"/>
      <c r="XD143" s="82"/>
      <c r="XE143" s="82"/>
      <c r="XF143" s="82"/>
      <c r="XG143" s="82"/>
      <c r="XH143" s="82"/>
      <c r="XI143" s="82"/>
      <c r="XJ143" s="82"/>
      <c r="XK143" s="82"/>
      <c r="XL143" s="82"/>
      <c r="XM143" s="82"/>
      <c r="XN143" s="82"/>
      <c r="XO143" s="82"/>
      <c r="XP143" s="82"/>
      <c r="XQ143" s="82"/>
      <c r="XR143" s="82"/>
      <c r="XS143" s="82"/>
      <c r="XT143" s="82"/>
      <c r="XU143" s="82"/>
      <c r="XV143" s="82"/>
      <c r="XW143" s="82"/>
      <c r="XX143" s="82"/>
      <c r="XY143" s="82"/>
      <c r="XZ143" s="82"/>
      <c r="YA143" s="82"/>
      <c r="YB143" s="82"/>
      <c r="YC143" s="82"/>
      <c r="YD143" s="82"/>
      <c r="YE143" s="82"/>
      <c r="YF143" s="82"/>
      <c r="YG143" s="82"/>
      <c r="YH143" s="82"/>
      <c r="YI143" s="82"/>
      <c r="YJ143" s="82"/>
      <c r="YK143" s="82"/>
      <c r="YL143" s="82"/>
      <c r="YM143" s="82"/>
      <c r="YN143" s="82"/>
      <c r="YO143" s="82"/>
      <c r="YP143" s="82"/>
      <c r="YQ143" s="82"/>
      <c r="YR143" s="82"/>
      <c r="YS143" s="82"/>
      <c r="YT143" s="82"/>
      <c r="YU143" s="82"/>
      <c r="YV143" s="82"/>
      <c r="YW143" s="82"/>
      <c r="YX143" s="82"/>
      <c r="YY143" s="82"/>
      <c r="YZ143" s="82"/>
      <c r="ZA143" s="82"/>
      <c r="ZB143" s="82"/>
      <c r="ZC143" s="82"/>
      <c r="ZD143" s="82"/>
      <c r="ZE143" s="82"/>
      <c r="ZF143" s="82"/>
      <c r="ZG143" s="82"/>
      <c r="ZH143" s="82"/>
      <c r="ZI143" s="82"/>
      <c r="ZJ143" s="82"/>
      <c r="ZK143" s="82"/>
      <c r="ZL143" s="82"/>
      <c r="ZM143" s="82"/>
      <c r="ZN143" s="82"/>
      <c r="ZO143" s="82"/>
      <c r="ZP143" s="82"/>
      <c r="ZQ143" s="82"/>
      <c r="ZR143" s="82"/>
      <c r="ZS143" s="82"/>
      <c r="ZT143" s="82"/>
      <c r="ZU143" s="82"/>
      <c r="ZV143" s="82"/>
      <c r="ZW143" s="82"/>
      <c r="ZX143" s="82"/>
      <c r="ZY143" s="82"/>
      <c r="ZZ143" s="82"/>
      <c r="AAA143" s="82"/>
      <c r="AAB143" s="82"/>
      <c r="AAC143" s="82"/>
      <c r="AAD143" s="82"/>
      <c r="AAE143" s="82"/>
      <c r="AAF143" s="82"/>
      <c r="AAG143" s="82"/>
      <c r="AAH143" s="82"/>
      <c r="AAI143" s="82"/>
      <c r="AAJ143" s="82"/>
      <c r="AAK143" s="82"/>
      <c r="AAL143" s="82"/>
      <c r="AAM143" s="82"/>
      <c r="AAN143" s="82"/>
      <c r="AAO143" s="82"/>
      <c r="AAP143" s="82"/>
      <c r="AAQ143" s="82"/>
      <c r="AAR143" s="82"/>
      <c r="AAS143" s="82"/>
      <c r="AAT143" s="82"/>
      <c r="AAU143" s="82"/>
      <c r="AAV143" s="82"/>
      <c r="AAW143" s="82"/>
      <c r="AAX143" s="82"/>
      <c r="AAY143" s="82"/>
      <c r="AAZ143" s="82"/>
      <c r="ABA143" s="82"/>
      <c r="ABB143" s="82"/>
      <c r="ABC143" s="82"/>
      <c r="ABD143" s="82"/>
      <c r="ABE143" s="82"/>
      <c r="ABF143" s="82"/>
      <c r="ABG143" s="82"/>
      <c r="ABH143" s="82"/>
      <c r="ABI143" s="82"/>
      <c r="ABJ143" s="82"/>
      <c r="ABK143" s="82"/>
      <c r="ABL143" s="82"/>
      <c r="ABM143" s="82"/>
      <c r="ABN143" s="82"/>
      <c r="ABO143" s="82"/>
      <c r="ABP143" s="82"/>
      <c r="ABQ143" s="82"/>
      <c r="ABR143" s="82"/>
      <c r="ABS143" s="82"/>
      <c r="ABT143" s="82"/>
      <c r="ABU143" s="82"/>
      <c r="ABV143" s="82"/>
      <c r="ABW143" s="82"/>
      <c r="ABX143" s="82"/>
      <c r="ABY143" s="82"/>
      <c r="ABZ143" s="82"/>
      <c r="ACA143" s="82"/>
      <c r="ACB143" s="82"/>
      <c r="ACC143" s="82"/>
      <c r="ACD143" s="82"/>
      <c r="ACE143" s="82"/>
      <c r="ACF143" s="82"/>
      <c r="ACG143" s="82"/>
      <c r="ACH143" s="82"/>
      <c r="ACI143" s="82"/>
      <c r="ACJ143" s="82"/>
      <c r="ACK143" s="82"/>
      <c r="ACL143" s="82"/>
      <c r="ACM143" s="82"/>
      <c r="ACN143" s="82"/>
      <c r="ACO143" s="82"/>
      <c r="ACP143" s="82"/>
      <c r="ACQ143" s="82"/>
      <c r="ACR143" s="82"/>
      <c r="ACS143" s="82"/>
      <c r="ACT143" s="82"/>
      <c r="ACU143" s="82"/>
      <c r="ACV143" s="82"/>
      <c r="ACW143" s="82"/>
      <c r="ACX143" s="82"/>
      <c r="ACY143" s="82"/>
      <c r="ACZ143" s="82"/>
      <c r="ADA143" s="82"/>
      <c r="ADB143" s="82"/>
      <c r="ADC143" s="82"/>
      <c r="ADD143" s="82"/>
      <c r="ADE143" s="82"/>
      <c r="ADF143" s="82"/>
      <c r="ADG143" s="82"/>
      <c r="ADH143" s="82"/>
      <c r="ADI143" s="82"/>
      <c r="ADJ143" s="82"/>
      <c r="ADK143" s="82"/>
      <c r="ADL143" s="82"/>
      <c r="ADM143" s="82"/>
      <c r="ADN143" s="82"/>
      <c r="ADO143" s="82"/>
      <c r="ADP143" s="82"/>
      <c r="ADQ143" s="82"/>
      <c r="ADR143" s="82"/>
      <c r="ADS143" s="82"/>
      <c r="ADT143" s="82"/>
      <c r="ADU143" s="82"/>
      <c r="ADV143" s="82"/>
      <c r="ADW143" s="82"/>
      <c r="ADX143" s="82"/>
      <c r="ADY143" s="82"/>
      <c r="ADZ143" s="82"/>
      <c r="AEA143" s="82"/>
      <c r="AEB143" s="82"/>
      <c r="AEC143" s="82"/>
      <c r="AED143" s="82"/>
      <c r="AEE143" s="82"/>
      <c r="AEF143" s="82"/>
      <c r="AEG143" s="82"/>
      <c r="AEH143" s="82"/>
      <c r="AEI143" s="82"/>
      <c r="AEJ143" s="82"/>
      <c r="AEK143" s="82"/>
      <c r="AEL143" s="82"/>
      <c r="AEM143" s="82"/>
      <c r="AEN143" s="82"/>
      <c r="AEO143" s="82"/>
      <c r="AEP143" s="82"/>
      <c r="AEQ143" s="82"/>
      <c r="AER143" s="82"/>
      <c r="AES143" s="82"/>
      <c r="AET143" s="82"/>
      <c r="AEU143" s="82"/>
      <c r="AEV143" s="82"/>
      <c r="AEW143" s="82"/>
      <c r="AEX143" s="82"/>
      <c r="AEY143" s="82"/>
      <c r="AEZ143" s="82"/>
      <c r="AFA143" s="82"/>
      <c r="AFB143" s="82"/>
      <c r="AFC143" s="82"/>
      <c r="AFD143" s="82"/>
      <c r="AFE143" s="82"/>
      <c r="AFF143" s="82"/>
      <c r="AFG143" s="82"/>
      <c r="AFH143" s="82"/>
      <c r="AFI143" s="82"/>
      <c r="AFJ143" s="82"/>
      <c r="AFK143" s="82"/>
      <c r="AFL143" s="82"/>
      <c r="AFM143" s="82"/>
      <c r="AFN143" s="82"/>
      <c r="AFO143" s="82"/>
      <c r="AFP143" s="82"/>
      <c r="AFQ143" s="82"/>
      <c r="AFR143" s="82"/>
      <c r="AFS143" s="82"/>
      <c r="AFT143" s="82"/>
      <c r="AFU143" s="82"/>
      <c r="AFV143" s="82"/>
      <c r="AFW143" s="82"/>
      <c r="AFX143" s="82"/>
      <c r="AFY143" s="82"/>
      <c r="AFZ143" s="82"/>
      <c r="AGA143" s="82"/>
      <c r="AGB143" s="82"/>
      <c r="AGC143" s="82"/>
      <c r="AGD143" s="82"/>
      <c r="AGE143" s="82"/>
      <c r="AGF143" s="82"/>
      <c r="AGG143" s="82"/>
      <c r="AGH143" s="82"/>
      <c r="AGI143" s="82"/>
      <c r="AGJ143" s="82"/>
      <c r="AGK143" s="82"/>
      <c r="AGL143" s="82"/>
      <c r="AGM143" s="82"/>
      <c r="AGN143" s="82"/>
      <c r="AGO143" s="82"/>
      <c r="AGP143" s="82"/>
      <c r="AGQ143" s="82"/>
      <c r="AGR143" s="82"/>
      <c r="AGS143" s="82"/>
      <c r="AGT143" s="82"/>
      <c r="AGU143" s="82"/>
      <c r="AGV143" s="82"/>
      <c r="AGW143" s="82"/>
      <c r="AGX143" s="82"/>
      <c r="AGY143" s="82"/>
      <c r="AGZ143" s="82"/>
      <c r="AHA143" s="82"/>
      <c r="AHB143" s="82"/>
      <c r="AHC143" s="82"/>
      <c r="AHD143" s="82"/>
      <c r="AHE143" s="82"/>
      <c r="AHF143" s="82"/>
      <c r="AHG143" s="82"/>
      <c r="AHH143" s="82"/>
      <c r="AHI143" s="82"/>
      <c r="AHJ143" s="82"/>
      <c r="AHK143" s="82"/>
      <c r="AHL143" s="82"/>
      <c r="AHM143" s="82"/>
      <c r="AHN143" s="82"/>
      <c r="AHO143" s="82"/>
      <c r="AHP143" s="82"/>
      <c r="AHQ143" s="82"/>
      <c r="AHR143" s="82"/>
      <c r="AHS143" s="82"/>
      <c r="AHT143" s="82"/>
      <c r="AHU143" s="82"/>
      <c r="AHV143" s="82"/>
      <c r="AHW143" s="82"/>
      <c r="AHX143" s="82"/>
      <c r="AHY143" s="82"/>
      <c r="AHZ143" s="82"/>
      <c r="AIA143" s="82"/>
      <c r="AIB143" s="82"/>
      <c r="AIC143" s="82"/>
      <c r="AID143" s="82"/>
      <c r="AIE143" s="82"/>
      <c r="AIF143" s="82"/>
      <c r="AIG143" s="82"/>
      <c r="AIH143" s="82"/>
      <c r="AII143" s="82"/>
      <c r="AIJ143" s="82"/>
      <c r="AIK143" s="82"/>
      <c r="AIL143" s="82"/>
      <c r="AIM143" s="82"/>
      <c r="AIN143" s="82"/>
      <c r="AIO143" s="82"/>
      <c r="AIP143" s="82"/>
      <c r="AIQ143" s="82"/>
      <c r="AIR143" s="82"/>
      <c r="AIS143" s="82"/>
      <c r="AIT143" s="82"/>
      <c r="AIU143" s="82"/>
      <c r="AIV143" s="82"/>
      <c r="AIW143" s="82"/>
      <c r="AIX143" s="82"/>
      <c r="AIY143" s="82"/>
      <c r="AIZ143" s="82"/>
      <c r="AJA143" s="82"/>
      <c r="AJB143" s="82"/>
      <c r="AJC143" s="82"/>
      <c r="AJD143" s="82"/>
      <c r="AJE143" s="82"/>
      <c r="AJF143" s="82"/>
      <c r="AJG143" s="82"/>
      <c r="AJH143" s="82"/>
      <c r="AJI143" s="82"/>
      <c r="AJJ143" s="82"/>
      <c r="AJK143" s="82"/>
      <c r="AJL143" s="82"/>
      <c r="AJM143" s="82"/>
      <c r="AJN143" s="82"/>
      <c r="AJO143" s="82"/>
      <c r="AJP143" s="82"/>
      <c r="AJQ143" s="82"/>
      <c r="AJR143" s="82"/>
      <c r="AJS143" s="82"/>
      <c r="AJT143" s="82"/>
      <c r="AJU143" s="82"/>
      <c r="AJV143" s="82"/>
      <c r="AJW143" s="82"/>
      <c r="AJX143" s="82"/>
      <c r="AJY143" s="82"/>
      <c r="AJZ143" s="82"/>
      <c r="AKA143" s="82"/>
      <c r="AKB143" s="82"/>
      <c r="AKC143" s="82"/>
      <c r="AKD143" s="82"/>
      <c r="AKE143" s="82"/>
      <c r="AKF143" s="82"/>
      <c r="AKG143" s="82"/>
      <c r="AKH143" s="82"/>
      <c r="AKI143" s="82"/>
      <c r="AKJ143" s="82"/>
      <c r="AKK143" s="82"/>
      <c r="AKL143" s="82"/>
      <c r="AKM143" s="82"/>
      <c r="AKN143" s="82"/>
      <c r="AKO143" s="82"/>
      <c r="AKP143" s="82"/>
      <c r="AKQ143" s="82"/>
      <c r="AKR143" s="82"/>
      <c r="AKS143" s="82"/>
      <c r="AKT143" s="82"/>
      <c r="AKU143" s="82"/>
      <c r="AKV143" s="82"/>
      <c r="AKW143" s="82"/>
      <c r="AKX143" s="82"/>
      <c r="AKY143" s="82"/>
      <c r="AKZ143" s="82"/>
      <c r="ALA143" s="82"/>
      <c r="ALB143" s="82"/>
      <c r="ALC143" s="82"/>
      <c r="ALD143" s="82"/>
      <c r="ALE143" s="82"/>
      <c r="ALF143" s="82"/>
      <c r="ALG143" s="82"/>
      <c r="ALH143" s="82"/>
      <c r="ALI143" s="82"/>
      <c r="ALJ143" s="82"/>
      <c r="ALK143" s="82"/>
      <c r="ALL143" s="82"/>
      <c r="ALM143" s="82"/>
      <c r="ALN143" s="82"/>
      <c r="ALO143" s="82"/>
      <c r="ALP143" s="82"/>
      <c r="ALQ143" s="82"/>
      <c r="ALR143" s="82"/>
      <c r="ALS143" s="82"/>
      <c r="ALT143" s="82"/>
      <c r="ALU143" s="82"/>
      <c r="ALV143" s="82"/>
      <c r="ALW143" s="82"/>
      <c r="ALX143" s="82"/>
      <c r="ALY143" s="82"/>
      <c r="ALZ143" s="82"/>
      <c r="AMA143" s="82"/>
      <c r="AMB143" s="82"/>
      <c r="AMC143" s="82"/>
      <c r="AMD143" s="82"/>
      <c r="AME143" s="82"/>
      <c r="AMF143" s="82"/>
      <c r="AMG143" s="82"/>
      <c r="AMH143" s="82"/>
      <c r="AMI143" s="82"/>
      <c r="AMJ143" s="82"/>
    </row>
    <row r="144" spans="1:1024" s="81" customFormat="1" ht="38.25" outlineLevel="1" x14ac:dyDescent="0.2">
      <c r="A144" s="177" t="s">
        <v>486</v>
      </c>
      <c r="B144" s="96" t="s">
        <v>162</v>
      </c>
      <c r="C144" s="96" t="s">
        <v>15</v>
      </c>
      <c r="D144" s="91" t="s">
        <v>697</v>
      </c>
      <c r="E144" s="96" t="s">
        <v>696</v>
      </c>
      <c r="F144" s="92">
        <f>(424.58+300.5+171.25+515.99)</f>
        <v>1412.32</v>
      </c>
      <c r="G144" s="92"/>
      <c r="H144" s="93"/>
      <c r="I144" s="94">
        <f t="shared" ref="I144:I151" si="9">ROUND(H144*F144,2)</f>
        <v>0</v>
      </c>
    </row>
    <row r="145" spans="1:9" s="81" customFormat="1" ht="38.25" outlineLevel="1" x14ac:dyDescent="0.2">
      <c r="A145" s="177" t="s">
        <v>487</v>
      </c>
      <c r="B145" s="96" t="s">
        <v>163</v>
      </c>
      <c r="C145" s="96" t="s">
        <v>15</v>
      </c>
      <c r="D145" s="91" t="s">
        <v>698</v>
      </c>
      <c r="E145" s="96" t="s">
        <v>696</v>
      </c>
      <c r="F145" s="92">
        <v>300.5</v>
      </c>
      <c r="G145" s="92"/>
      <c r="H145" s="93"/>
      <c r="I145" s="94">
        <f t="shared" si="9"/>
        <v>0</v>
      </c>
    </row>
    <row r="146" spans="1:9" s="81" customFormat="1" ht="38.25" outlineLevel="1" x14ac:dyDescent="0.2">
      <c r="A146" s="177" t="s">
        <v>488</v>
      </c>
      <c r="B146" s="96" t="s">
        <v>164</v>
      </c>
      <c r="C146" s="96" t="s">
        <v>15</v>
      </c>
      <c r="D146" s="91" t="s">
        <v>699</v>
      </c>
      <c r="E146" s="96" t="s">
        <v>696</v>
      </c>
      <c r="F146" s="92">
        <v>424.58</v>
      </c>
      <c r="G146" s="92"/>
      <c r="H146" s="93"/>
      <c r="I146" s="94">
        <f t="shared" si="9"/>
        <v>0</v>
      </c>
    </row>
    <row r="147" spans="1:9" s="81" customFormat="1" ht="38.25" outlineLevel="1" x14ac:dyDescent="0.2">
      <c r="A147" s="177" t="s">
        <v>489</v>
      </c>
      <c r="B147" s="96">
        <v>88489</v>
      </c>
      <c r="C147" s="96" t="s">
        <v>21</v>
      </c>
      <c r="D147" s="104" t="s">
        <v>700</v>
      </c>
      <c r="E147" s="96" t="s">
        <v>696</v>
      </c>
      <c r="F147" s="92">
        <f>(300.5+171.25+515.99)</f>
        <v>987.74</v>
      </c>
      <c r="G147" s="92"/>
      <c r="H147" s="93"/>
      <c r="I147" s="94">
        <f t="shared" si="9"/>
        <v>0</v>
      </c>
    </row>
    <row r="148" spans="1:9" s="81" customFormat="1" ht="25.5" outlineLevel="1" x14ac:dyDescent="0.2">
      <c r="A148" s="177" t="s">
        <v>490</v>
      </c>
      <c r="B148" s="96">
        <v>88486</v>
      </c>
      <c r="C148" s="96" t="s">
        <v>21</v>
      </c>
      <c r="D148" s="104" t="s">
        <v>701</v>
      </c>
      <c r="E148" s="96" t="s">
        <v>696</v>
      </c>
      <c r="F148" s="92">
        <v>424.58</v>
      </c>
      <c r="G148" s="92"/>
      <c r="H148" s="93"/>
      <c r="I148" s="94">
        <f t="shared" si="9"/>
        <v>0</v>
      </c>
    </row>
    <row r="149" spans="1:9" s="81" customFormat="1" ht="38.25" outlineLevel="1" x14ac:dyDescent="0.2">
      <c r="A149" s="177" t="s">
        <v>491</v>
      </c>
      <c r="B149" s="96" t="s">
        <v>165</v>
      </c>
      <c r="C149" s="96" t="s">
        <v>21</v>
      </c>
      <c r="D149" s="104" t="s">
        <v>702</v>
      </c>
      <c r="E149" s="96" t="s">
        <v>696</v>
      </c>
      <c r="F149" s="92">
        <v>83.16</v>
      </c>
      <c r="G149" s="92"/>
      <c r="H149" s="93"/>
      <c r="I149" s="94">
        <f t="shared" si="9"/>
        <v>0</v>
      </c>
    </row>
    <row r="150" spans="1:9" s="81" customFormat="1" ht="24" customHeight="1" outlineLevel="1" x14ac:dyDescent="0.2">
      <c r="A150" s="177" t="s">
        <v>492</v>
      </c>
      <c r="B150" s="96" t="s">
        <v>166</v>
      </c>
      <c r="C150" s="96" t="s">
        <v>21</v>
      </c>
      <c r="D150" s="104" t="s">
        <v>703</v>
      </c>
      <c r="E150" s="96" t="s">
        <v>696</v>
      </c>
      <c r="F150" s="92">
        <v>19.600000000000001</v>
      </c>
      <c r="G150" s="92"/>
      <c r="H150" s="93"/>
      <c r="I150" s="94">
        <f t="shared" si="9"/>
        <v>0</v>
      </c>
    </row>
    <row r="151" spans="1:9" s="81" customFormat="1" ht="38.25" outlineLevel="1" x14ac:dyDescent="0.2">
      <c r="A151" s="177" t="s">
        <v>493</v>
      </c>
      <c r="B151" s="96" t="s">
        <v>167</v>
      </c>
      <c r="C151" s="96" t="s">
        <v>15</v>
      </c>
      <c r="D151" s="178" t="s">
        <v>704</v>
      </c>
      <c r="E151" s="96" t="s">
        <v>696</v>
      </c>
      <c r="F151" s="92">
        <v>110.13</v>
      </c>
      <c r="G151" s="92"/>
      <c r="H151" s="93"/>
      <c r="I151" s="94">
        <f t="shared" si="9"/>
        <v>0</v>
      </c>
    </row>
    <row r="152" spans="1:9" ht="15.75" customHeight="1" outlineLevel="1" x14ac:dyDescent="0.2">
      <c r="A152" s="272" t="s">
        <v>718</v>
      </c>
      <c r="B152" s="273"/>
      <c r="C152" s="273"/>
      <c r="D152" s="273"/>
      <c r="E152" s="273"/>
      <c r="F152" s="273"/>
      <c r="G152" s="274"/>
      <c r="H152" s="16"/>
      <c r="I152" s="17">
        <f>SUM(I144:I151)</f>
        <v>0</v>
      </c>
    </row>
    <row r="153" spans="1:9" x14ac:dyDescent="0.2">
      <c r="A153" s="11">
        <v>12</v>
      </c>
      <c r="B153" s="11"/>
      <c r="C153" s="11"/>
      <c r="D153" s="262" t="s">
        <v>168</v>
      </c>
      <c r="E153" s="12"/>
      <c r="F153" s="14"/>
      <c r="G153" s="140"/>
      <c r="H153" s="12"/>
      <c r="I153" s="15">
        <f>I166</f>
        <v>0</v>
      </c>
    </row>
    <row r="154" spans="1:9" outlineLevel="1" x14ac:dyDescent="0.2">
      <c r="A154" s="22" t="s">
        <v>169</v>
      </c>
      <c r="B154" s="22"/>
      <c r="C154" s="22"/>
      <c r="D154" s="16" t="s">
        <v>170</v>
      </c>
      <c r="E154" s="24"/>
      <c r="F154" s="25"/>
      <c r="G154" s="20"/>
      <c r="H154" s="21"/>
      <c r="I154" s="21"/>
    </row>
    <row r="155" spans="1:9" s="81" customFormat="1" ht="38.25" outlineLevel="1" x14ac:dyDescent="0.2">
      <c r="A155" s="90" t="s">
        <v>171</v>
      </c>
      <c r="B155" s="90" t="s">
        <v>172</v>
      </c>
      <c r="C155" s="90" t="s">
        <v>15</v>
      </c>
      <c r="D155" s="104" t="s">
        <v>571</v>
      </c>
      <c r="E155" s="90" t="s">
        <v>190</v>
      </c>
      <c r="F155" s="92">
        <v>35.15</v>
      </c>
      <c r="G155" s="92"/>
      <c r="H155" s="93"/>
      <c r="I155" s="94">
        <f>ROUND(H155*F155,2)</f>
        <v>0</v>
      </c>
    </row>
    <row r="156" spans="1:9" s="81" customFormat="1" ht="25.5" outlineLevel="1" x14ac:dyDescent="0.2">
      <c r="A156" s="90" t="s">
        <v>173</v>
      </c>
      <c r="B156" s="90" t="s">
        <v>174</v>
      </c>
      <c r="C156" s="90" t="s">
        <v>15</v>
      </c>
      <c r="D156" s="104" t="s">
        <v>572</v>
      </c>
      <c r="E156" s="90" t="s">
        <v>190</v>
      </c>
      <c r="F156" s="92">
        <v>113.12</v>
      </c>
      <c r="G156" s="92"/>
      <c r="H156" s="93"/>
      <c r="I156" s="94">
        <f>ROUND(H156*F156,2)</f>
        <v>0</v>
      </c>
    </row>
    <row r="157" spans="1:9" s="81" customFormat="1" ht="38.25" outlineLevel="1" x14ac:dyDescent="0.2">
      <c r="A157" s="90" t="s">
        <v>436</v>
      </c>
      <c r="B157" s="90">
        <v>89449</v>
      </c>
      <c r="C157" s="90" t="s">
        <v>21</v>
      </c>
      <c r="D157" s="104" t="s">
        <v>573</v>
      </c>
      <c r="E157" s="90" t="s">
        <v>190</v>
      </c>
      <c r="F157" s="92">
        <v>55.72</v>
      </c>
      <c r="G157" s="92"/>
      <c r="H157" s="93"/>
      <c r="I157" s="94">
        <f>ROUND(H157*F157,2)</f>
        <v>0</v>
      </c>
    </row>
    <row r="158" spans="1:9" s="81" customFormat="1" ht="38.25" outlineLevel="1" x14ac:dyDescent="0.2">
      <c r="A158" s="90" t="s">
        <v>175</v>
      </c>
      <c r="B158" s="90" t="s">
        <v>176</v>
      </c>
      <c r="C158" s="90" t="s">
        <v>15</v>
      </c>
      <c r="D158" s="104" t="s">
        <v>574</v>
      </c>
      <c r="E158" s="90" t="s">
        <v>190</v>
      </c>
      <c r="F158" s="92">
        <v>52.89</v>
      </c>
      <c r="G158" s="92"/>
      <c r="H158" s="93"/>
      <c r="I158" s="94">
        <f>ROUND(H158*F158,2)</f>
        <v>0</v>
      </c>
    </row>
    <row r="159" spans="1:9" s="81" customFormat="1" ht="38.25" outlineLevel="1" x14ac:dyDescent="0.2">
      <c r="A159" s="90" t="s">
        <v>437</v>
      </c>
      <c r="B159" s="90" t="s">
        <v>177</v>
      </c>
      <c r="C159" s="90" t="s">
        <v>15</v>
      </c>
      <c r="D159" s="104" t="s">
        <v>575</v>
      </c>
      <c r="E159" s="90" t="s">
        <v>190</v>
      </c>
      <c r="F159" s="92">
        <v>137.41999999999999</v>
      </c>
      <c r="G159" s="92"/>
      <c r="H159" s="93"/>
      <c r="I159" s="94">
        <f>ROUND(H159*F159,2)</f>
        <v>0</v>
      </c>
    </row>
    <row r="160" spans="1:9" outlineLevel="1" x14ac:dyDescent="0.2">
      <c r="A160" s="22" t="s">
        <v>178</v>
      </c>
      <c r="B160" s="27"/>
      <c r="C160" s="22"/>
      <c r="D160" s="16" t="s">
        <v>179</v>
      </c>
      <c r="E160" s="24"/>
      <c r="F160" s="20"/>
      <c r="G160" s="20"/>
      <c r="H160" s="21"/>
      <c r="I160" s="21"/>
    </row>
    <row r="161" spans="1:1024" s="81" customFormat="1" ht="38.25" outlineLevel="1" x14ac:dyDescent="0.2">
      <c r="A161" s="90" t="s">
        <v>180</v>
      </c>
      <c r="B161" s="96">
        <v>89986</v>
      </c>
      <c r="C161" s="96" t="s">
        <v>21</v>
      </c>
      <c r="D161" s="91" t="s">
        <v>576</v>
      </c>
      <c r="E161" s="90" t="s">
        <v>331</v>
      </c>
      <c r="F161" s="92">
        <v>1</v>
      </c>
      <c r="G161" s="92"/>
      <c r="H161" s="93"/>
      <c r="I161" s="94">
        <f>ROUND(H161*F161,2)</f>
        <v>0</v>
      </c>
    </row>
    <row r="162" spans="1:1024" s="81" customFormat="1" ht="38.25" outlineLevel="1" x14ac:dyDescent="0.2">
      <c r="A162" s="90" t="s">
        <v>181</v>
      </c>
      <c r="B162" s="90">
        <v>89987</v>
      </c>
      <c r="C162" s="90" t="s">
        <v>21</v>
      </c>
      <c r="D162" s="104" t="s">
        <v>577</v>
      </c>
      <c r="E162" s="90" t="s">
        <v>331</v>
      </c>
      <c r="F162" s="92">
        <v>18</v>
      </c>
      <c r="G162" s="92"/>
      <c r="H162" s="93"/>
      <c r="I162" s="94">
        <f>ROUND(H162*F162,2)</f>
        <v>0</v>
      </c>
    </row>
    <row r="163" spans="1:1024" s="81" customFormat="1" ht="25.5" outlineLevel="1" x14ac:dyDescent="0.2">
      <c r="A163" s="90" t="s">
        <v>182</v>
      </c>
      <c r="B163" s="90">
        <v>94499</v>
      </c>
      <c r="C163" s="90" t="s">
        <v>21</v>
      </c>
      <c r="D163" s="104" t="s">
        <v>578</v>
      </c>
      <c r="E163" s="90" t="s">
        <v>331</v>
      </c>
      <c r="F163" s="92">
        <v>2</v>
      </c>
      <c r="G163" s="92"/>
      <c r="H163" s="93"/>
      <c r="I163" s="94">
        <f>ROUND(H163*F163,2)</f>
        <v>0</v>
      </c>
    </row>
    <row r="164" spans="1:1024" s="81" customFormat="1" ht="25.5" outlineLevel="1" x14ac:dyDescent="0.2">
      <c r="A164" s="90" t="s">
        <v>183</v>
      </c>
      <c r="B164" s="90">
        <v>94501</v>
      </c>
      <c r="C164" s="90" t="s">
        <v>21</v>
      </c>
      <c r="D164" s="104" t="s">
        <v>579</v>
      </c>
      <c r="E164" s="90" t="s">
        <v>331</v>
      </c>
      <c r="F164" s="92">
        <v>3</v>
      </c>
      <c r="G164" s="92"/>
      <c r="H164" s="93"/>
      <c r="I164" s="94">
        <f>ROUND(H164*F164,2)</f>
        <v>0</v>
      </c>
    </row>
    <row r="165" spans="1:1024" s="81" customFormat="1" ht="38.25" outlineLevel="1" x14ac:dyDescent="0.2">
      <c r="A165" s="90" t="s">
        <v>184</v>
      </c>
      <c r="B165" s="90">
        <v>89985</v>
      </c>
      <c r="C165" s="90" t="s">
        <v>21</v>
      </c>
      <c r="D165" s="104" t="s">
        <v>580</v>
      </c>
      <c r="E165" s="90" t="s">
        <v>331</v>
      </c>
      <c r="F165" s="92">
        <v>8</v>
      </c>
      <c r="G165" s="92"/>
      <c r="H165" s="93"/>
      <c r="I165" s="94">
        <f>ROUND(H165*F165,2)</f>
        <v>0</v>
      </c>
    </row>
    <row r="166" spans="1:1024" s="82" customFormat="1" ht="18" customHeight="1" outlineLevel="1" x14ac:dyDescent="0.2">
      <c r="A166" s="269" t="s">
        <v>719</v>
      </c>
      <c r="B166" s="270"/>
      <c r="C166" s="270"/>
      <c r="D166" s="270"/>
      <c r="E166" s="270"/>
      <c r="F166" s="270"/>
      <c r="G166" s="271"/>
      <c r="H166" s="108"/>
      <c r="I166" s="179">
        <f>SUM(I155:I165)</f>
        <v>0</v>
      </c>
    </row>
    <row r="167" spans="1:1024" s="10" customFormat="1" ht="12.75" x14ac:dyDescent="0.2">
      <c r="A167" s="29">
        <v>13</v>
      </c>
      <c r="B167" s="29"/>
      <c r="C167" s="29"/>
      <c r="D167" s="264" t="s">
        <v>185</v>
      </c>
      <c r="E167" s="31"/>
      <c r="F167" s="32"/>
      <c r="G167" s="142"/>
      <c r="H167" s="33"/>
      <c r="I167" s="15">
        <f>I178</f>
        <v>0</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1024" ht="16.5" customHeight="1" outlineLevel="1" x14ac:dyDescent="0.2">
      <c r="A168" s="22" t="s">
        <v>186</v>
      </c>
      <c r="B168" s="22"/>
      <c r="C168" s="22"/>
      <c r="D168" s="16" t="s">
        <v>187</v>
      </c>
      <c r="E168" s="24"/>
      <c r="F168" s="25"/>
      <c r="G168" s="20"/>
      <c r="H168" s="21"/>
      <c r="I168" s="21"/>
    </row>
    <row r="169" spans="1:1024" s="84" customFormat="1" ht="38.25" outlineLevel="1" x14ac:dyDescent="0.2">
      <c r="A169" s="90" t="s">
        <v>188</v>
      </c>
      <c r="B169" s="180" t="s">
        <v>483</v>
      </c>
      <c r="C169" s="180" t="s">
        <v>15</v>
      </c>
      <c r="D169" s="91" t="s">
        <v>581</v>
      </c>
      <c r="E169" s="90" t="s">
        <v>190</v>
      </c>
      <c r="F169" s="181">
        <v>58.25</v>
      </c>
      <c r="G169" s="92"/>
      <c r="H169" s="93"/>
      <c r="I169" s="94">
        <f>ROUND(H169*F169,2)</f>
        <v>0</v>
      </c>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82"/>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82"/>
      <c r="JY169" s="82"/>
      <c r="JZ169" s="82"/>
      <c r="KA169" s="82"/>
      <c r="KB169" s="82"/>
      <c r="KC169" s="82"/>
      <c r="KD169" s="82"/>
      <c r="KE169" s="82"/>
      <c r="KF169" s="82"/>
      <c r="KG169" s="82"/>
      <c r="KH169" s="82"/>
      <c r="KI169" s="82"/>
      <c r="KJ169" s="82"/>
      <c r="KK169" s="82"/>
      <c r="KL169" s="82"/>
      <c r="KM169" s="82"/>
      <c r="KN169" s="82"/>
      <c r="KO169" s="82"/>
      <c r="KP169" s="82"/>
      <c r="KQ169" s="82"/>
      <c r="KR169" s="82"/>
      <c r="KS169" s="82"/>
      <c r="KT169" s="82"/>
      <c r="KU169" s="82"/>
      <c r="KV169" s="82"/>
      <c r="KW169" s="82"/>
      <c r="KX169" s="82"/>
      <c r="KY169" s="82"/>
      <c r="KZ169" s="82"/>
      <c r="LA169" s="82"/>
      <c r="LB169" s="82"/>
      <c r="LC169" s="82"/>
      <c r="LD169" s="82"/>
      <c r="LE169" s="82"/>
      <c r="LF169" s="82"/>
      <c r="LG169" s="82"/>
      <c r="LH169" s="82"/>
      <c r="LI169" s="82"/>
      <c r="LJ169" s="82"/>
      <c r="LK169" s="82"/>
      <c r="LL169" s="82"/>
      <c r="LM169" s="82"/>
      <c r="LN169" s="82"/>
      <c r="LO169" s="82"/>
      <c r="LP169" s="82"/>
      <c r="LQ169" s="82"/>
      <c r="LR169" s="82"/>
      <c r="LS169" s="82"/>
      <c r="LT169" s="82"/>
      <c r="LU169" s="82"/>
      <c r="LV169" s="82"/>
      <c r="LW169" s="82"/>
      <c r="LX169" s="82"/>
      <c r="LY169" s="82"/>
      <c r="LZ169" s="82"/>
      <c r="MA169" s="82"/>
      <c r="MB169" s="82"/>
      <c r="MC169" s="82"/>
      <c r="MD169" s="82"/>
      <c r="ME169" s="82"/>
      <c r="MF169" s="82"/>
      <c r="MG169" s="82"/>
      <c r="MH169" s="82"/>
      <c r="MI169" s="82"/>
      <c r="MJ169" s="82"/>
      <c r="MK169" s="82"/>
      <c r="ML169" s="82"/>
      <c r="MM169" s="82"/>
      <c r="MN169" s="82"/>
      <c r="MO169" s="82"/>
      <c r="MP169" s="82"/>
      <c r="MQ169" s="82"/>
      <c r="MR169" s="82"/>
      <c r="MS169" s="82"/>
      <c r="MT169" s="82"/>
      <c r="MU169" s="82"/>
      <c r="MV169" s="82"/>
      <c r="MW169" s="82"/>
      <c r="MX169" s="82"/>
      <c r="MY169" s="82"/>
      <c r="MZ169" s="82"/>
      <c r="NA169" s="82"/>
      <c r="NB169" s="82"/>
      <c r="NC169" s="82"/>
      <c r="ND169" s="82"/>
      <c r="NE169" s="82"/>
      <c r="NF169" s="82"/>
      <c r="NG169" s="82"/>
      <c r="NH169" s="82"/>
      <c r="NI169" s="82"/>
      <c r="NJ169" s="82"/>
      <c r="NK169" s="82"/>
      <c r="NL169" s="82"/>
      <c r="NM169" s="82"/>
      <c r="NN169" s="82"/>
      <c r="NO169" s="82"/>
      <c r="NP169" s="82"/>
      <c r="NQ169" s="82"/>
      <c r="NR169" s="82"/>
      <c r="NS169" s="82"/>
      <c r="NT169" s="82"/>
      <c r="NU169" s="82"/>
      <c r="NV169" s="82"/>
      <c r="NW169" s="82"/>
      <c r="NX169" s="82"/>
      <c r="NY169" s="82"/>
      <c r="NZ169" s="82"/>
      <c r="OA169" s="82"/>
      <c r="OB169" s="82"/>
      <c r="OC169" s="82"/>
      <c r="OD169" s="82"/>
      <c r="OE169" s="82"/>
      <c r="OF169" s="82"/>
      <c r="OG169" s="82"/>
      <c r="OH169" s="82"/>
      <c r="OI169" s="82"/>
      <c r="OJ169" s="82"/>
      <c r="OK169" s="82"/>
      <c r="OL169" s="82"/>
      <c r="OM169" s="82"/>
      <c r="ON169" s="82"/>
      <c r="OO169" s="82"/>
      <c r="OP169" s="82"/>
      <c r="OQ169" s="82"/>
      <c r="OR169" s="82"/>
      <c r="OS169" s="82"/>
      <c r="OT169" s="82"/>
      <c r="OU169" s="82"/>
      <c r="OV169" s="82"/>
      <c r="OW169" s="82"/>
      <c r="OX169" s="82"/>
      <c r="OY169" s="82"/>
      <c r="OZ169" s="82"/>
      <c r="PA169" s="82"/>
      <c r="PB169" s="82"/>
      <c r="PC169" s="82"/>
      <c r="PD169" s="82"/>
      <c r="PE169" s="82"/>
      <c r="PF169" s="82"/>
      <c r="PG169" s="82"/>
      <c r="PH169" s="82"/>
      <c r="PI169" s="82"/>
      <c r="PJ169" s="82"/>
      <c r="PK169" s="82"/>
      <c r="PL169" s="82"/>
      <c r="PM169" s="82"/>
      <c r="PN169" s="82"/>
      <c r="PO169" s="82"/>
      <c r="PP169" s="82"/>
      <c r="PQ169" s="82"/>
      <c r="PR169" s="82"/>
      <c r="PS169" s="82"/>
      <c r="PT169" s="82"/>
      <c r="PU169" s="82"/>
      <c r="PV169" s="82"/>
      <c r="PW169" s="82"/>
      <c r="PX169" s="82"/>
      <c r="PY169" s="82"/>
      <c r="PZ169" s="82"/>
      <c r="QA169" s="82"/>
      <c r="QB169" s="82"/>
      <c r="QC169" s="82"/>
      <c r="QD169" s="82"/>
      <c r="QE169" s="82"/>
      <c r="QF169" s="82"/>
      <c r="QG169" s="82"/>
      <c r="QH169" s="82"/>
      <c r="QI169" s="82"/>
      <c r="QJ169" s="82"/>
      <c r="QK169" s="82"/>
      <c r="QL169" s="82"/>
      <c r="QM169" s="82"/>
      <c r="QN169" s="82"/>
      <c r="QO169" s="82"/>
      <c r="QP169" s="82"/>
      <c r="QQ169" s="82"/>
      <c r="QR169" s="82"/>
      <c r="QS169" s="82"/>
      <c r="QT169" s="82"/>
      <c r="QU169" s="82"/>
      <c r="QV169" s="82"/>
      <c r="QW169" s="82"/>
      <c r="QX169" s="82"/>
      <c r="QY169" s="82"/>
      <c r="QZ169" s="82"/>
      <c r="RA169" s="82"/>
      <c r="RB169" s="82"/>
      <c r="RC169" s="82"/>
      <c r="RD169" s="82"/>
      <c r="RE169" s="82"/>
      <c r="RF169" s="82"/>
      <c r="RG169" s="82"/>
      <c r="RH169" s="82"/>
      <c r="RI169" s="82"/>
      <c r="RJ169" s="82"/>
      <c r="RK169" s="82"/>
      <c r="RL169" s="82"/>
      <c r="RM169" s="82"/>
      <c r="RN169" s="82"/>
      <c r="RO169" s="82"/>
      <c r="RP169" s="82"/>
      <c r="RQ169" s="82"/>
      <c r="RR169" s="82"/>
      <c r="RS169" s="82"/>
      <c r="RT169" s="82"/>
      <c r="RU169" s="82"/>
      <c r="RV169" s="82"/>
      <c r="RW169" s="82"/>
      <c r="RX169" s="82"/>
      <c r="RY169" s="82"/>
      <c r="RZ169" s="82"/>
      <c r="SA169" s="82"/>
      <c r="SB169" s="82"/>
      <c r="SC169" s="82"/>
      <c r="SD169" s="82"/>
      <c r="SE169" s="82"/>
      <c r="SF169" s="82"/>
      <c r="SG169" s="82"/>
      <c r="SH169" s="82"/>
      <c r="SI169" s="82"/>
      <c r="SJ169" s="82"/>
      <c r="SK169" s="82"/>
      <c r="SL169" s="82"/>
      <c r="SM169" s="82"/>
      <c r="SN169" s="82"/>
      <c r="SO169" s="82"/>
      <c r="SP169" s="82"/>
      <c r="SQ169" s="82"/>
      <c r="SR169" s="82"/>
      <c r="SS169" s="82"/>
      <c r="ST169" s="82"/>
      <c r="SU169" s="82"/>
      <c r="SV169" s="82"/>
      <c r="SW169" s="82"/>
      <c r="SX169" s="82"/>
      <c r="SY169" s="82"/>
      <c r="SZ169" s="82"/>
      <c r="TA169" s="82"/>
      <c r="TB169" s="82"/>
      <c r="TC169" s="82"/>
      <c r="TD169" s="82"/>
      <c r="TE169" s="82"/>
      <c r="TF169" s="82"/>
      <c r="TG169" s="82"/>
      <c r="TH169" s="82"/>
      <c r="TI169" s="82"/>
      <c r="TJ169" s="82"/>
      <c r="TK169" s="82"/>
      <c r="TL169" s="82"/>
      <c r="TM169" s="82"/>
      <c r="TN169" s="82"/>
      <c r="TO169" s="82"/>
      <c r="TP169" s="82"/>
      <c r="TQ169" s="82"/>
      <c r="TR169" s="82"/>
      <c r="TS169" s="82"/>
      <c r="TT169" s="82"/>
      <c r="TU169" s="82"/>
      <c r="TV169" s="82"/>
      <c r="TW169" s="82"/>
      <c r="TX169" s="82"/>
      <c r="TY169" s="82"/>
      <c r="TZ169" s="82"/>
      <c r="UA169" s="82"/>
      <c r="UB169" s="82"/>
      <c r="UC169" s="82"/>
      <c r="UD169" s="82"/>
      <c r="UE169" s="82"/>
      <c r="UF169" s="82"/>
      <c r="UG169" s="82"/>
      <c r="UH169" s="82"/>
      <c r="UI169" s="82"/>
      <c r="UJ169" s="82"/>
      <c r="UK169" s="82"/>
      <c r="UL169" s="82"/>
      <c r="UM169" s="82"/>
      <c r="UN169" s="82"/>
      <c r="UO169" s="82"/>
      <c r="UP169" s="82"/>
      <c r="UQ169" s="82"/>
      <c r="UR169" s="82"/>
      <c r="US169" s="82"/>
      <c r="UT169" s="82"/>
      <c r="UU169" s="82"/>
      <c r="UV169" s="82"/>
      <c r="UW169" s="82"/>
      <c r="UX169" s="82"/>
      <c r="UY169" s="82"/>
      <c r="UZ169" s="82"/>
      <c r="VA169" s="82"/>
      <c r="VB169" s="82"/>
      <c r="VC169" s="82"/>
      <c r="VD169" s="82"/>
      <c r="VE169" s="82"/>
      <c r="VF169" s="82"/>
      <c r="VG169" s="82"/>
      <c r="VH169" s="82"/>
      <c r="VI169" s="82"/>
      <c r="VJ169" s="82"/>
      <c r="VK169" s="82"/>
      <c r="VL169" s="82"/>
      <c r="VM169" s="82"/>
      <c r="VN169" s="82"/>
      <c r="VO169" s="82"/>
      <c r="VP169" s="82"/>
      <c r="VQ169" s="82"/>
      <c r="VR169" s="82"/>
      <c r="VS169" s="82"/>
      <c r="VT169" s="82"/>
      <c r="VU169" s="82"/>
      <c r="VV169" s="82"/>
      <c r="VW169" s="82"/>
      <c r="VX169" s="82"/>
      <c r="VY169" s="82"/>
      <c r="VZ169" s="82"/>
      <c r="WA169" s="82"/>
      <c r="WB169" s="82"/>
      <c r="WC169" s="82"/>
      <c r="WD169" s="82"/>
      <c r="WE169" s="82"/>
      <c r="WF169" s="82"/>
      <c r="WG169" s="82"/>
      <c r="WH169" s="82"/>
      <c r="WI169" s="82"/>
      <c r="WJ169" s="82"/>
      <c r="WK169" s="82"/>
      <c r="WL169" s="82"/>
      <c r="WM169" s="82"/>
      <c r="WN169" s="82"/>
      <c r="WO169" s="82"/>
      <c r="WP169" s="82"/>
      <c r="WQ169" s="82"/>
      <c r="WR169" s="82"/>
      <c r="WS169" s="82"/>
      <c r="WT169" s="82"/>
      <c r="WU169" s="82"/>
      <c r="WV169" s="82"/>
      <c r="WW169" s="82"/>
      <c r="WX169" s="82"/>
      <c r="WY169" s="82"/>
      <c r="WZ169" s="82"/>
      <c r="XA169" s="82"/>
      <c r="XB169" s="82"/>
      <c r="XC169" s="82"/>
      <c r="XD169" s="82"/>
      <c r="XE169" s="82"/>
      <c r="XF169" s="82"/>
      <c r="XG169" s="82"/>
      <c r="XH169" s="82"/>
      <c r="XI169" s="82"/>
      <c r="XJ169" s="82"/>
      <c r="XK169" s="82"/>
      <c r="XL169" s="82"/>
      <c r="XM169" s="82"/>
      <c r="XN169" s="82"/>
      <c r="XO169" s="82"/>
      <c r="XP169" s="82"/>
      <c r="XQ169" s="82"/>
      <c r="XR169" s="82"/>
      <c r="XS169" s="82"/>
      <c r="XT169" s="82"/>
      <c r="XU169" s="82"/>
      <c r="XV169" s="82"/>
      <c r="XW169" s="82"/>
      <c r="XX169" s="82"/>
      <c r="XY169" s="82"/>
      <c r="XZ169" s="82"/>
      <c r="YA169" s="82"/>
      <c r="YB169" s="82"/>
      <c r="YC169" s="82"/>
      <c r="YD169" s="82"/>
      <c r="YE169" s="82"/>
      <c r="YF169" s="82"/>
      <c r="YG169" s="82"/>
      <c r="YH169" s="82"/>
      <c r="YI169" s="82"/>
      <c r="YJ169" s="82"/>
      <c r="YK169" s="82"/>
      <c r="YL169" s="82"/>
      <c r="YM169" s="82"/>
      <c r="YN169" s="82"/>
      <c r="YO169" s="82"/>
      <c r="YP169" s="82"/>
      <c r="YQ169" s="82"/>
      <c r="YR169" s="82"/>
      <c r="YS169" s="82"/>
      <c r="YT169" s="82"/>
      <c r="YU169" s="82"/>
      <c r="YV169" s="82"/>
      <c r="YW169" s="82"/>
      <c r="YX169" s="82"/>
      <c r="YY169" s="82"/>
      <c r="YZ169" s="82"/>
      <c r="ZA169" s="82"/>
      <c r="ZB169" s="82"/>
      <c r="ZC169" s="82"/>
      <c r="ZD169" s="82"/>
      <c r="ZE169" s="82"/>
      <c r="ZF169" s="82"/>
      <c r="ZG169" s="82"/>
      <c r="ZH169" s="82"/>
      <c r="ZI169" s="82"/>
      <c r="ZJ169" s="82"/>
      <c r="ZK169" s="82"/>
      <c r="ZL169" s="82"/>
      <c r="ZM169" s="82"/>
      <c r="ZN169" s="82"/>
      <c r="ZO169" s="82"/>
      <c r="ZP169" s="82"/>
      <c r="ZQ169" s="82"/>
      <c r="ZR169" s="82"/>
      <c r="ZS169" s="82"/>
      <c r="ZT169" s="82"/>
      <c r="ZU169" s="82"/>
      <c r="ZV169" s="82"/>
      <c r="ZW169" s="82"/>
      <c r="ZX169" s="82"/>
      <c r="ZY169" s="82"/>
      <c r="ZZ169" s="82"/>
      <c r="AAA169" s="82"/>
      <c r="AAB169" s="82"/>
      <c r="AAC169" s="82"/>
      <c r="AAD169" s="82"/>
      <c r="AAE169" s="82"/>
      <c r="AAF169" s="82"/>
      <c r="AAG169" s="82"/>
      <c r="AAH169" s="82"/>
      <c r="AAI169" s="82"/>
      <c r="AAJ169" s="82"/>
      <c r="AAK169" s="82"/>
      <c r="AAL169" s="82"/>
      <c r="AAM169" s="82"/>
      <c r="AAN169" s="82"/>
      <c r="AAO169" s="82"/>
      <c r="AAP169" s="82"/>
      <c r="AAQ169" s="82"/>
      <c r="AAR169" s="82"/>
      <c r="AAS169" s="82"/>
      <c r="AAT169" s="82"/>
      <c r="AAU169" s="82"/>
      <c r="AAV169" s="82"/>
      <c r="AAW169" s="82"/>
      <c r="AAX169" s="82"/>
      <c r="AAY169" s="82"/>
      <c r="AAZ169" s="82"/>
      <c r="ABA169" s="82"/>
      <c r="ABB169" s="82"/>
      <c r="ABC169" s="82"/>
      <c r="ABD169" s="82"/>
      <c r="ABE169" s="82"/>
      <c r="ABF169" s="82"/>
      <c r="ABG169" s="82"/>
      <c r="ABH169" s="82"/>
      <c r="ABI169" s="82"/>
      <c r="ABJ169" s="82"/>
      <c r="ABK169" s="82"/>
      <c r="ABL169" s="82"/>
      <c r="ABM169" s="82"/>
      <c r="ABN169" s="82"/>
      <c r="ABO169" s="82"/>
      <c r="ABP169" s="82"/>
      <c r="ABQ169" s="82"/>
      <c r="ABR169" s="82"/>
      <c r="ABS169" s="82"/>
      <c r="ABT169" s="82"/>
      <c r="ABU169" s="82"/>
      <c r="ABV169" s="82"/>
      <c r="ABW169" s="82"/>
      <c r="ABX169" s="82"/>
      <c r="ABY169" s="82"/>
      <c r="ABZ169" s="82"/>
      <c r="ACA169" s="82"/>
      <c r="ACB169" s="82"/>
      <c r="ACC169" s="82"/>
      <c r="ACD169" s="82"/>
      <c r="ACE169" s="82"/>
      <c r="ACF169" s="82"/>
      <c r="ACG169" s="82"/>
      <c r="ACH169" s="82"/>
      <c r="ACI169" s="82"/>
      <c r="ACJ169" s="82"/>
      <c r="ACK169" s="82"/>
      <c r="ACL169" s="82"/>
      <c r="ACM169" s="82"/>
      <c r="ACN169" s="82"/>
      <c r="ACO169" s="82"/>
      <c r="ACP169" s="82"/>
      <c r="ACQ169" s="82"/>
      <c r="ACR169" s="82"/>
      <c r="ACS169" s="82"/>
      <c r="ACT169" s="82"/>
      <c r="ACU169" s="82"/>
      <c r="ACV169" s="82"/>
      <c r="ACW169" s="82"/>
      <c r="ACX169" s="82"/>
      <c r="ACY169" s="82"/>
      <c r="ACZ169" s="82"/>
      <c r="ADA169" s="82"/>
      <c r="ADB169" s="82"/>
      <c r="ADC169" s="82"/>
      <c r="ADD169" s="82"/>
      <c r="ADE169" s="82"/>
      <c r="ADF169" s="82"/>
      <c r="ADG169" s="82"/>
      <c r="ADH169" s="82"/>
      <c r="ADI169" s="82"/>
      <c r="ADJ169" s="82"/>
      <c r="ADK169" s="82"/>
      <c r="ADL169" s="82"/>
      <c r="ADM169" s="82"/>
      <c r="ADN169" s="82"/>
      <c r="ADO169" s="82"/>
      <c r="ADP169" s="82"/>
      <c r="ADQ169" s="82"/>
      <c r="ADR169" s="82"/>
      <c r="ADS169" s="82"/>
      <c r="ADT169" s="82"/>
      <c r="ADU169" s="82"/>
      <c r="ADV169" s="82"/>
      <c r="ADW169" s="82"/>
      <c r="ADX169" s="82"/>
      <c r="ADY169" s="82"/>
      <c r="ADZ169" s="82"/>
      <c r="AEA169" s="82"/>
      <c r="AEB169" s="82"/>
      <c r="AEC169" s="82"/>
      <c r="AED169" s="82"/>
      <c r="AEE169" s="82"/>
      <c r="AEF169" s="82"/>
      <c r="AEG169" s="82"/>
      <c r="AEH169" s="82"/>
      <c r="AEI169" s="82"/>
      <c r="AEJ169" s="82"/>
      <c r="AEK169" s="82"/>
      <c r="AEL169" s="82"/>
      <c r="AEM169" s="82"/>
      <c r="AEN169" s="82"/>
      <c r="AEO169" s="82"/>
      <c r="AEP169" s="82"/>
      <c r="AEQ169" s="82"/>
      <c r="AER169" s="82"/>
      <c r="AES169" s="82"/>
      <c r="AET169" s="82"/>
      <c r="AEU169" s="82"/>
      <c r="AEV169" s="82"/>
      <c r="AEW169" s="82"/>
      <c r="AEX169" s="82"/>
      <c r="AEY169" s="82"/>
      <c r="AEZ169" s="82"/>
      <c r="AFA169" s="82"/>
      <c r="AFB169" s="82"/>
      <c r="AFC169" s="82"/>
      <c r="AFD169" s="82"/>
      <c r="AFE169" s="82"/>
      <c r="AFF169" s="82"/>
      <c r="AFG169" s="82"/>
      <c r="AFH169" s="82"/>
      <c r="AFI169" s="82"/>
      <c r="AFJ169" s="82"/>
      <c r="AFK169" s="82"/>
      <c r="AFL169" s="82"/>
      <c r="AFM169" s="82"/>
      <c r="AFN169" s="82"/>
      <c r="AFO169" s="82"/>
      <c r="AFP169" s="82"/>
      <c r="AFQ169" s="82"/>
      <c r="AFR169" s="82"/>
      <c r="AFS169" s="82"/>
      <c r="AFT169" s="82"/>
      <c r="AFU169" s="82"/>
      <c r="AFV169" s="82"/>
      <c r="AFW169" s="82"/>
      <c r="AFX169" s="82"/>
      <c r="AFY169" s="82"/>
      <c r="AFZ169" s="82"/>
      <c r="AGA169" s="82"/>
      <c r="AGB169" s="82"/>
      <c r="AGC169" s="82"/>
      <c r="AGD169" s="82"/>
      <c r="AGE169" s="82"/>
      <c r="AGF169" s="82"/>
      <c r="AGG169" s="82"/>
      <c r="AGH169" s="82"/>
      <c r="AGI169" s="82"/>
      <c r="AGJ169" s="82"/>
      <c r="AGK169" s="82"/>
      <c r="AGL169" s="82"/>
      <c r="AGM169" s="82"/>
      <c r="AGN169" s="82"/>
      <c r="AGO169" s="82"/>
      <c r="AGP169" s="82"/>
      <c r="AGQ169" s="82"/>
      <c r="AGR169" s="82"/>
      <c r="AGS169" s="82"/>
      <c r="AGT169" s="82"/>
      <c r="AGU169" s="82"/>
      <c r="AGV169" s="82"/>
      <c r="AGW169" s="82"/>
      <c r="AGX169" s="82"/>
      <c r="AGY169" s="82"/>
      <c r="AGZ169" s="82"/>
      <c r="AHA169" s="82"/>
      <c r="AHB169" s="82"/>
      <c r="AHC169" s="82"/>
      <c r="AHD169" s="82"/>
      <c r="AHE169" s="82"/>
      <c r="AHF169" s="82"/>
      <c r="AHG169" s="82"/>
      <c r="AHH169" s="82"/>
      <c r="AHI169" s="82"/>
      <c r="AHJ169" s="82"/>
      <c r="AHK169" s="82"/>
      <c r="AHL169" s="82"/>
      <c r="AHM169" s="82"/>
      <c r="AHN169" s="82"/>
      <c r="AHO169" s="82"/>
      <c r="AHP169" s="82"/>
      <c r="AHQ169" s="82"/>
      <c r="AHR169" s="82"/>
      <c r="AHS169" s="82"/>
      <c r="AHT169" s="82"/>
      <c r="AHU169" s="82"/>
      <c r="AHV169" s="82"/>
      <c r="AHW169" s="82"/>
      <c r="AHX169" s="82"/>
      <c r="AHY169" s="82"/>
      <c r="AHZ169" s="82"/>
      <c r="AIA169" s="82"/>
      <c r="AIB169" s="82"/>
      <c r="AIC169" s="82"/>
      <c r="AID169" s="82"/>
      <c r="AIE169" s="82"/>
      <c r="AIF169" s="82"/>
      <c r="AIG169" s="82"/>
      <c r="AIH169" s="82"/>
      <c r="AII169" s="82"/>
      <c r="AIJ169" s="82"/>
      <c r="AIK169" s="82"/>
      <c r="AIL169" s="82"/>
      <c r="AIM169" s="82"/>
      <c r="AIN169" s="82"/>
      <c r="AIO169" s="82"/>
      <c r="AIP169" s="82"/>
      <c r="AIQ169" s="82"/>
      <c r="AIR169" s="82"/>
      <c r="AIS169" s="82"/>
      <c r="AIT169" s="82"/>
      <c r="AIU169" s="82"/>
      <c r="AIV169" s="82"/>
      <c r="AIW169" s="82"/>
      <c r="AIX169" s="82"/>
      <c r="AIY169" s="82"/>
      <c r="AIZ169" s="82"/>
      <c r="AJA169" s="82"/>
      <c r="AJB169" s="82"/>
      <c r="AJC169" s="82"/>
      <c r="AJD169" s="82"/>
      <c r="AJE169" s="82"/>
      <c r="AJF169" s="82"/>
      <c r="AJG169" s="82"/>
      <c r="AJH169" s="82"/>
      <c r="AJI169" s="82"/>
      <c r="AJJ169" s="82"/>
      <c r="AJK169" s="82"/>
      <c r="AJL169" s="82"/>
      <c r="AJM169" s="82"/>
      <c r="AJN169" s="82"/>
      <c r="AJO169" s="82"/>
      <c r="AJP169" s="82"/>
      <c r="AJQ169" s="82"/>
      <c r="AJR169" s="82"/>
      <c r="AJS169" s="82"/>
      <c r="AJT169" s="82"/>
      <c r="AJU169" s="82"/>
      <c r="AJV169" s="82"/>
      <c r="AJW169" s="82"/>
      <c r="AJX169" s="82"/>
      <c r="AJY169" s="82"/>
      <c r="AJZ169" s="82"/>
      <c r="AKA169" s="82"/>
      <c r="AKB169" s="82"/>
      <c r="AKC169" s="82"/>
      <c r="AKD169" s="82"/>
      <c r="AKE169" s="82"/>
      <c r="AKF169" s="82"/>
      <c r="AKG169" s="82"/>
      <c r="AKH169" s="82"/>
      <c r="AKI169" s="82"/>
      <c r="AKJ169" s="82"/>
      <c r="AKK169" s="82"/>
      <c r="AKL169" s="82"/>
      <c r="AKM169" s="82"/>
      <c r="AKN169" s="82"/>
      <c r="AKO169" s="82"/>
      <c r="AKP169" s="82"/>
      <c r="AKQ169" s="82"/>
      <c r="AKR169" s="82"/>
      <c r="AKS169" s="82"/>
      <c r="AKT169" s="82"/>
      <c r="AKU169" s="82"/>
      <c r="AKV169" s="82"/>
      <c r="AKW169" s="82"/>
      <c r="AKX169" s="82"/>
      <c r="AKY169" s="82"/>
      <c r="AKZ169" s="82"/>
      <c r="ALA169" s="82"/>
      <c r="ALB169" s="82"/>
      <c r="ALC169" s="82"/>
      <c r="ALD169" s="82"/>
      <c r="ALE169" s="82"/>
      <c r="ALF169" s="82"/>
      <c r="ALG169" s="82"/>
      <c r="ALH169" s="82"/>
      <c r="ALI169" s="82"/>
      <c r="ALJ169" s="82"/>
      <c r="ALK169" s="82"/>
      <c r="ALL169" s="82"/>
      <c r="ALM169" s="82"/>
      <c r="ALN169" s="82"/>
      <c r="ALO169" s="82"/>
      <c r="ALP169" s="82"/>
      <c r="ALQ169" s="82"/>
      <c r="ALR169" s="82"/>
      <c r="ALS169" s="82"/>
      <c r="ALT169" s="82"/>
      <c r="ALU169" s="82"/>
      <c r="ALV169" s="82"/>
      <c r="ALW169" s="82"/>
      <c r="ALX169" s="82"/>
      <c r="ALY169" s="82"/>
      <c r="ALZ169" s="82"/>
      <c r="AMA169" s="82"/>
      <c r="AMB169" s="82"/>
      <c r="AMC169" s="82"/>
      <c r="AMD169" s="82"/>
      <c r="AME169" s="82"/>
      <c r="AMF169" s="82"/>
      <c r="AMG169" s="82"/>
      <c r="AMH169" s="82"/>
      <c r="AMI169" s="82"/>
      <c r="AMJ169" s="82"/>
    </row>
    <row r="170" spans="1:1024" s="84" customFormat="1" ht="38.25" outlineLevel="1" x14ac:dyDescent="0.2">
      <c r="A170" s="90" t="s">
        <v>191</v>
      </c>
      <c r="B170" s="90" t="s">
        <v>189</v>
      </c>
      <c r="C170" s="90" t="s">
        <v>15</v>
      </c>
      <c r="D170" s="91" t="s">
        <v>582</v>
      </c>
      <c r="E170" s="90" t="s">
        <v>190</v>
      </c>
      <c r="F170" s="105">
        <v>33.56</v>
      </c>
      <c r="G170" s="92"/>
      <c r="H170" s="93"/>
      <c r="I170" s="94">
        <f>ROUND(H170*F170,2)</f>
        <v>0</v>
      </c>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82"/>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82"/>
      <c r="JY170" s="82"/>
      <c r="JZ170" s="82"/>
      <c r="KA170" s="82"/>
      <c r="KB170" s="82"/>
      <c r="KC170" s="82"/>
      <c r="KD170" s="82"/>
      <c r="KE170" s="82"/>
      <c r="KF170" s="82"/>
      <c r="KG170" s="82"/>
      <c r="KH170" s="82"/>
      <c r="KI170" s="82"/>
      <c r="KJ170" s="82"/>
      <c r="KK170" s="82"/>
      <c r="KL170" s="82"/>
      <c r="KM170" s="82"/>
      <c r="KN170" s="82"/>
      <c r="KO170" s="82"/>
      <c r="KP170" s="82"/>
      <c r="KQ170" s="82"/>
      <c r="KR170" s="82"/>
      <c r="KS170" s="82"/>
      <c r="KT170" s="82"/>
      <c r="KU170" s="82"/>
      <c r="KV170" s="82"/>
      <c r="KW170" s="82"/>
      <c r="KX170" s="82"/>
      <c r="KY170" s="82"/>
      <c r="KZ170" s="82"/>
      <c r="LA170" s="82"/>
      <c r="LB170" s="82"/>
      <c r="LC170" s="82"/>
      <c r="LD170" s="82"/>
      <c r="LE170" s="82"/>
      <c r="LF170" s="82"/>
      <c r="LG170" s="82"/>
      <c r="LH170" s="82"/>
      <c r="LI170" s="82"/>
      <c r="LJ170" s="82"/>
      <c r="LK170" s="82"/>
      <c r="LL170" s="82"/>
      <c r="LM170" s="82"/>
      <c r="LN170" s="82"/>
      <c r="LO170" s="82"/>
      <c r="LP170" s="82"/>
      <c r="LQ170" s="82"/>
      <c r="LR170" s="82"/>
      <c r="LS170" s="82"/>
      <c r="LT170" s="82"/>
      <c r="LU170" s="82"/>
      <c r="LV170" s="82"/>
      <c r="LW170" s="82"/>
      <c r="LX170" s="82"/>
      <c r="LY170" s="82"/>
      <c r="LZ170" s="82"/>
      <c r="MA170" s="82"/>
      <c r="MB170" s="82"/>
      <c r="MC170" s="82"/>
      <c r="MD170" s="82"/>
      <c r="ME170" s="82"/>
      <c r="MF170" s="82"/>
      <c r="MG170" s="82"/>
      <c r="MH170" s="82"/>
      <c r="MI170" s="82"/>
      <c r="MJ170" s="82"/>
      <c r="MK170" s="82"/>
      <c r="ML170" s="82"/>
      <c r="MM170" s="82"/>
      <c r="MN170" s="82"/>
      <c r="MO170" s="82"/>
      <c r="MP170" s="82"/>
      <c r="MQ170" s="82"/>
      <c r="MR170" s="82"/>
      <c r="MS170" s="82"/>
      <c r="MT170" s="82"/>
      <c r="MU170" s="82"/>
      <c r="MV170" s="82"/>
      <c r="MW170" s="82"/>
      <c r="MX170" s="82"/>
      <c r="MY170" s="82"/>
      <c r="MZ170" s="82"/>
      <c r="NA170" s="82"/>
      <c r="NB170" s="82"/>
      <c r="NC170" s="82"/>
      <c r="ND170" s="82"/>
      <c r="NE170" s="82"/>
      <c r="NF170" s="82"/>
      <c r="NG170" s="82"/>
      <c r="NH170" s="82"/>
      <c r="NI170" s="82"/>
      <c r="NJ170" s="82"/>
      <c r="NK170" s="82"/>
      <c r="NL170" s="82"/>
      <c r="NM170" s="82"/>
      <c r="NN170" s="82"/>
      <c r="NO170" s="82"/>
      <c r="NP170" s="82"/>
      <c r="NQ170" s="82"/>
      <c r="NR170" s="82"/>
      <c r="NS170" s="82"/>
      <c r="NT170" s="82"/>
      <c r="NU170" s="82"/>
      <c r="NV170" s="82"/>
      <c r="NW170" s="82"/>
      <c r="NX170" s="82"/>
      <c r="NY170" s="82"/>
      <c r="NZ170" s="82"/>
      <c r="OA170" s="82"/>
      <c r="OB170" s="82"/>
      <c r="OC170" s="82"/>
      <c r="OD170" s="82"/>
      <c r="OE170" s="82"/>
      <c r="OF170" s="82"/>
      <c r="OG170" s="82"/>
      <c r="OH170" s="82"/>
      <c r="OI170" s="82"/>
      <c r="OJ170" s="82"/>
      <c r="OK170" s="82"/>
      <c r="OL170" s="82"/>
      <c r="OM170" s="82"/>
      <c r="ON170" s="82"/>
      <c r="OO170" s="82"/>
      <c r="OP170" s="82"/>
      <c r="OQ170" s="82"/>
      <c r="OR170" s="82"/>
      <c r="OS170" s="82"/>
      <c r="OT170" s="82"/>
      <c r="OU170" s="82"/>
      <c r="OV170" s="82"/>
      <c r="OW170" s="82"/>
      <c r="OX170" s="82"/>
      <c r="OY170" s="82"/>
      <c r="OZ170" s="82"/>
      <c r="PA170" s="82"/>
      <c r="PB170" s="82"/>
      <c r="PC170" s="82"/>
      <c r="PD170" s="82"/>
      <c r="PE170" s="82"/>
      <c r="PF170" s="82"/>
      <c r="PG170" s="82"/>
      <c r="PH170" s="82"/>
      <c r="PI170" s="82"/>
      <c r="PJ170" s="82"/>
      <c r="PK170" s="82"/>
      <c r="PL170" s="82"/>
      <c r="PM170" s="82"/>
      <c r="PN170" s="82"/>
      <c r="PO170" s="82"/>
      <c r="PP170" s="82"/>
      <c r="PQ170" s="82"/>
      <c r="PR170" s="82"/>
      <c r="PS170" s="82"/>
      <c r="PT170" s="82"/>
      <c r="PU170" s="82"/>
      <c r="PV170" s="82"/>
      <c r="PW170" s="82"/>
      <c r="PX170" s="82"/>
      <c r="PY170" s="82"/>
      <c r="PZ170" s="82"/>
      <c r="QA170" s="82"/>
      <c r="QB170" s="82"/>
      <c r="QC170" s="82"/>
      <c r="QD170" s="82"/>
      <c r="QE170" s="82"/>
      <c r="QF170" s="82"/>
      <c r="QG170" s="82"/>
      <c r="QH170" s="82"/>
      <c r="QI170" s="82"/>
      <c r="QJ170" s="82"/>
      <c r="QK170" s="82"/>
      <c r="QL170" s="82"/>
      <c r="QM170" s="82"/>
      <c r="QN170" s="82"/>
      <c r="QO170" s="82"/>
      <c r="QP170" s="82"/>
      <c r="QQ170" s="82"/>
      <c r="QR170" s="82"/>
      <c r="QS170" s="82"/>
      <c r="QT170" s="82"/>
      <c r="QU170" s="82"/>
      <c r="QV170" s="82"/>
      <c r="QW170" s="82"/>
      <c r="QX170" s="82"/>
      <c r="QY170" s="82"/>
      <c r="QZ170" s="82"/>
      <c r="RA170" s="82"/>
      <c r="RB170" s="82"/>
      <c r="RC170" s="82"/>
      <c r="RD170" s="82"/>
      <c r="RE170" s="82"/>
      <c r="RF170" s="82"/>
      <c r="RG170" s="82"/>
      <c r="RH170" s="82"/>
      <c r="RI170" s="82"/>
      <c r="RJ170" s="82"/>
      <c r="RK170" s="82"/>
      <c r="RL170" s="82"/>
      <c r="RM170" s="82"/>
      <c r="RN170" s="82"/>
      <c r="RO170" s="82"/>
      <c r="RP170" s="82"/>
      <c r="RQ170" s="82"/>
      <c r="RR170" s="82"/>
      <c r="RS170" s="82"/>
      <c r="RT170" s="82"/>
      <c r="RU170" s="82"/>
      <c r="RV170" s="82"/>
      <c r="RW170" s="82"/>
      <c r="RX170" s="82"/>
      <c r="RY170" s="82"/>
      <c r="RZ170" s="82"/>
      <c r="SA170" s="82"/>
      <c r="SB170" s="82"/>
      <c r="SC170" s="82"/>
      <c r="SD170" s="82"/>
      <c r="SE170" s="82"/>
      <c r="SF170" s="82"/>
      <c r="SG170" s="82"/>
      <c r="SH170" s="82"/>
      <c r="SI170" s="82"/>
      <c r="SJ170" s="82"/>
      <c r="SK170" s="82"/>
      <c r="SL170" s="82"/>
      <c r="SM170" s="82"/>
      <c r="SN170" s="82"/>
      <c r="SO170" s="82"/>
      <c r="SP170" s="82"/>
      <c r="SQ170" s="82"/>
      <c r="SR170" s="82"/>
      <c r="SS170" s="82"/>
      <c r="ST170" s="82"/>
      <c r="SU170" s="82"/>
      <c r="SV170" s="82"/>
      <c r="SW170" s="82"/>
      <c r="SX170" s="82"/>
      <c r="SY170" s="82"/>
      <c r="SZ170" s="82"/>
      <c r="TA170" s="82"/>
      <c r="TB170" s="82"/>
      <c r="TC170" s="82"/>
      <c r="TD170" s="82"/>
      <c r="TE170" s="82"/>
      <c r="TF170" s="82"/>
      <c r="TG170" s="82"/>
      <c r="TH170" s="82"/>
      <c r="TI170" s="82"/>
      <c r="TJ170" s="82"/>
      <c r="TK170" s="82"/>
      <c r="TL170" s="82"/>
      <c r="TM170" s="82"/>
      <c r="TN170" s="82"/>
      <c r="TO170" s="82"/>
      <c r="TP170" s="82"/>
      <c r="TQ170" s="82"/>
      <c r="TR170" s="82"/>
      <c r="TS170" s="82"/>
      <c r="TT170" s="82"/>
      <c r="TU170" s="82"/>
      <c r="TV170" s="82"/>
      <c r="TW170" s="82"/>
      <c r="TX170" s="82"/>
      <c r="TY170" s="82"/>
      <c r="TZ170" s="82"/>
      <c r="UA170" s="82"/>
      <c r="UB170" s="82"/>
      <c r="UC170" s="82"/>
      <c r="UD170" s="82"/>
      <c r="UE170" s="82"/>
      <c r="UF170" s="82"/>
      <c r="UG170" s="82"/>
      <c r="UH170" s="82"/>
      <c r="UI170" s="82"/>
      <c r="UJ170" s="82"/>
      <c r="UK170" s="82"/>
      <c r="UL170" s="82"/>
      <c r="UM170" s="82"/>
      <c r="UN170" s="82"/>
      <c r="UO170" s="82"/>
      <c r="UP170" s="82"/>
      <c r="UQ170" s="82"/>
      <c r="UR170" s="82"/>
      <c r="US170" s="82"/>
      <c r="UT170" s="82"/>
      <c r="UU170" s="82"/>
      <c r="UV170" s="82"/>
      <c r="UW170" s="82"/>
      <c r="UX170" s="82"/>
      <c r="UY170" s="82"/>
      <c r="UZ170" s="82"/>
      <c r="VA170" s="82"/>
      <c r="VB170" s="82"/>
      <c r="VC170" s="82"/>
      <c r="VD170" s="82"/>
      <c r="VE170" s="82"/>
      <c r="VF170" s="82"/>
      <c r="VG170" s="82"/>
      <c r="VH170" s="82"/>
      <c r="VI170" s="82"/>
      <c r="VJ170" s="82"/>
      <c r="VK170" s="82"/>
      <c r="VL170" s="82"/>
      <c r="VM170" s="82"/>
      <c r="VN170" s="82"/>
      <c r="VO170" s="82"/>
      <c r="VP170" s="82"/>
      <c r="VQ170" s="82"/>
      <c r="VR170" s="82"/>
      <c r="VS170" s="82"/>
      <c r="VT170" s="82"/>
      <c r="VU170" s="82"/>
      <c r="VV170" s="82"/>
      <c r="VW170" s="82"/>
      <c r="VX170" s="82"/>
      <c r="VY170" s="82"/>
      <c r="VZ170" s="82"/>
      <c r="WA170" s="82"/>
      <c r="WB170" s="82"/>
      <c r="WC170" s="82"/>
      <c r="WD170" s="82"/>
      <c r="WE170" s="82"/>
      <c r="WF170" s="82"/>
      <c r="WG170" s="82"/>
      <c r="WH170" s="82"/>
      <c r="WI170" s="82"/>
      <c r="WJ170" s="82"/>
      <c r="WK170" s="82"/>
      <c r="WL170" s="82"/>
      <c r="WM170" s="82"/>
      <c r="WN170" s="82"/>
      <c r="WO170" s="82"/>
      <c r="WP170" s="82"/>
      <c r="WQ170" s="82"/>
      <c r="WR170" s="82"/>
      <c r="WS170" s="82"/>
      <c r="WT170" s="82"/>
      <c r="WU170" s="82"/>
      <c r="WV170" s="82"/>
      <c r="WW170" s="82"/>
      <c r="WX170" s="82"/>
      <c r="WY170" s="82"/>
      <c r="WZ170" s="82"/>
      <c r="XA170" s="82"/>
      <c r="XB170" s="82"/>
      <c r="XC170" s="82"/>
      <c r="XD170" s="82"/>
      <c r="XE170" s="82"/>
      <c r="XF170" s="82"/>
      <c r="XG170" s="82"/>
      <c r="XH170" s="82"/>
      <c r="XI170" s="82"/>
      <c r="XJ170" s="82"/>
      <c r="XK170" s="82"/>
      <c r="XL170" s="82"/>
      <c r="XM170" s="82"/>
      <c r="XN170" s="82"/>
      <c r="XO170" s="82"/>
      <c r="XP170" s="82"/>
      <c r="XQ170" s="82"/>
      <c r="XR170" s="82"/>
      <c r="XS170" s="82"/>
      <c r="XT170" s="82"/>
      <c r="XU170" s="82"/>
      <c r="XV170" s="82"/>
      <c r="XW170" s="82"/>
      <c r="XX170" s="82"/>
      <c r="XY170" s="82"/>
      <c r="XZ170" s="82"/>
      <c r="YA170" s="82"/>
      <c r="YB170" s="82"/>
      <c r="YC170" s="82"/>
      <c r="YD170" s="82"/>
      <c r="YE170" s="82"/>
      <c r="YF170" s="82"/>
      <c r="YG170" s="82"/>
      <c r="YH170" s="82"/>
      <c r="YI170" s="82"/>
      <c r="YJ170" s="82"/>
      <c r="YK170" s="82"/>
      <c r="YL170" s="82"/>
      <c r="YM170" s="82"/>
      <c r="YN170" s="82"/>
      <c r="YO170" s="82"/>
      <c r="YP170" s="82"/>
      <c r="YQ170" s="82"/>
      <c r="YR170" s="82"/>
      <c r="YS170" s="82"/>
      <c r="YT170" s="82"/>
      <c r="YU170" s="82"/>
      <c r="YV170" s="82"/>
      <c r="YW170" s="82"/>
      <c r="YX170" s="82"/>
      <c r="YY170" s="82"/>
      <c r="YZ170" s="82"/>
      <c r="ZA170" s="82"/>
      <c r="ZB170" s="82"/>
      <c r="ZC170" s="82"/>
      <c r="ZD170" s="82"/>
      <c r="ZE170" s="82"/>
      <c r="ZF170" s="82"/>
      <c r="ZG170" s="82"/>
      <c r="ZH170" s="82"/>
      <c r="ZI170" s="82"/>
      <c r="ZJ170" s="82"/>
      <c r="ZK170" s="82"/>
      <c r="ZL170" s="82"/>
      <c r="ZM170" s="82"/>
      <c r="ZN170" s="82"/>
      <c r="ZO170" s="82"/>
      <c r="ZP170" s="82"/>
      <c r="ZQ170" s="82"/>
      <c r="ZR170" s="82"/>
      <c r="ZS170" s="82"/>
      <c r="ZT170" s="82"/>
      <c r="ZU170" s="82"/>
      <c r="ZV170" s="82"/>
      <c r="ZW170" s="82"/>
      <c r="ZX170" s="82"/>
      <c r="ZY170" s="82"/>
      <c r="ZZ170" s="82"/>
      <c r="AAA170" s="82"/>
      <c r="AAB170" s="82"/>
      <c r="AAC170" s="82"/>
      <c r="AAD170" s="82"/>
      <c r="AAE170" s="82"/>
      <c r="AAF170" s="82"/>
      <c r="AAG170" s="82"/>
      <c r="AAH170" s="82"/>
      <c r="AAI170" s="82"/>
      <c r="AAJ170" s="82"/>
      <c r="AAK170" s="82"/>
      <c r="AAL170" s="82"/>
      <c r="AAM170" s="82"/>
      <c r="AAN170" s="82"/>
      <c r="AAO170" s="82"/>
      <c r="AAP170" s="82"/>
      <c r="AAQ170" s="82"/>
      <c r="AAR170" s="82"/>
      <c r="AAS170" s="82"/>
      <c r="AAT170" s="82"/>
      <c r="AAU170" s="82"/>
      <c r="AAV170" s="82"/>
      <c r="AAW170" s="82"/>
      <c r="AAX170" s="82"/>
      <c r="AAY170" s="82"/>
      <c r="AAZ170" s="82"/>
      <c r="ABA170" s="82"/>
      <c r="ABB170" s="82"/>
      <c r="ABC170" s="82"/>
      <c r="ABD170" s="82"/>
      <c r="ABE170" s="82"/>
      <c r="ABF170" s="82"/>
      <c r="ABG170" s="82"/>
      <c r="ABH170" s="82"/>
      <c r="ABI170" s="82"/>
      <c r="ABJ170" s="82"/>
      <c r="ABK170" s="82"/>
      <c r="ABL170" s="82"/>
      <c r="ABM170" s="82"/>
      <c r="ABN170" s="82"/>
      <c r="ABO170" s="82"/>
      <c r="ABP170" s="82"/>
      <c r="ABQ170" s="82"/>
      <c r="ABR170" s="82"/>
      <c r="ABS170" s="82"/>
      <c r="ABT170" s="82"/>
      <c r="ABU170" s="82"/>
      <c r="ABV170" s="82"/>
      <c r="ABW170" s="82"/>
      <c r="ABX170" s="82"/>
      <c r="ABY170" s="82"/>
      <c r="ABZ170" s="82"/>
      <c r="ACA170" s="82"/>
      <c r="ACB170" s="82"/>
      <c r="ACC170" s="82"/>
      <c r="ACD170" s="82"/>
      <c r="ACE170" s="82"/>
      <c r="ACF170" s="82"/>
      <c r="ACG170" s="82"/>
      <c r="ACH170" s="82"/>
      <c r="ACI170" s="82"/>
      <c r="ACJ170" s="82"/>
      <c r="ACK170" s="82"/>
      <c r="ACL170" s="82"/>
      <c r="ACM170" s="82"/>
      <c r="ACN170" s="82"/>
      <c r="ACO170" s="82"/>
      <c r="ACP170" s="82"/>
      <c r="ACQ170" s="82"/>
      <c r="ACR170" s="82"/>
      <c r="ACS170" s="82"/>
      <c r="ACT170" s="82"/>
      <c r="ACU170" s="82"/>
      <c r="ACV170" s="82"/>
      <c r="ACW170" s="82"/>
      <c r="ACX170" s="82"/>
      <c r="ACY170" s="82"/>
      <c r="ACZ170" s="82"/>
      <c r="ADA170" s="82"/>
      <c r="ADB170" s="82"/>
      <c r="ADC170" s="82"/>
      <c r="ADD170" s="82"/>
      <c r="ADE170" s="82"/>
      <c r="ADF170" s="82"/>
      <c r="ADG170" s="82"/>
      <c r="ADH170" s="82"/>
      <c r="ADI170" s="82"/>
      <c r="ADJ170" s="82"/>
      <c r="ADK170" s="82"/>
      <c r="ADL170" s="82"/>
      <c r="ADM170" s="82"/>
      <c r="ADN170" s="82"/>
      <c r="ADO170" s="82"/>
      <c r="ADP170" s="82"/>
      <c r="ADQ170" s="82"/>
      <c r="ADR170" s="82"/>
      <c r="ADS170" s="82"/>
      <c r="ADT170" s="82"/>
      <c r="ADU170" s="82"/>
      <c r="ADV170" s="82"/>
      <c r="ADW170" s="82"/>
      <c r="ADX170" s="82"/>
      <c r="ADY170" s="82"/>
      <c r="ADZ170" s="82"/>
      <c r="AEA170" s="82"/>
      <c r="AEB170" s="82"/>
      <c r="AEC170" s="82"/>
      <c r="AED170" s="82"/>
      <c r="AEE170" s="82"/>
      <c r="AEF170" s="82"/>
      <c r="AEG170" s="82"/>
      <c r="AEH170" s="82"/>
      <c r="AEI170" s="82"/>
      <c r="AEJ170" s="82"/>
      <c r="AEK170" s="82"/>
      <c r="AEL170" s="82"/>
      <c r="AEM170" s="82"/>
      <c r="AEN170" s="82"/>
      <c r="AEO170" s="82"/>
      <c r="AEP170" s="82"/>
      <c r="AEQ170" s="82"/>
      <c r="AER170" s="82"/>
      <c r="AES170" s="82"/>
      <c r="AET170" s="82"/>
      <c r="AEU170" s="82"/>
      <c r="AEV170" s="82"/>
      <c r="AEW170" s="82"/>
      <c r="AEX170" s="82"/>
      <c r="AEY170" s="82"/>
      <c r="AEZ170" s="82"/>
      <c r="AFA170" s="82"/>
      <c r="AFB170" s="82"/>
      <c r="AFC170" s="82"/>
      <c r="AFD170" s="82"/>
      <c r="AFE170" s="82"/>
      <c r="AFF170" s="82"/>
      <c r="AFG170" s="82"/>
      <c r="AFH170" s="82"/>
      <c r="AFI170" s="82"/>
      <c r="AFJ170" s="82"/>
      <c r="AFK170" s="82"/>
      <c r="AFL170" s="82"/>
      <c r="AFM170" s="82"/>
      <c r="AFN170" s="82"/>
      <c r="AFO170" s="82"/>
      <c r="AFP170" s="82"/>
      <c r="AFQ170" s="82"/>
      <c r="AFR170" s="82"/>
      <c r="AFS170" s="82"/>
      <c r="AFT170" s="82"/>
      <c r="AFU170" s="82"/>
      <c r="AFV170" s="82"/>
      <c r="AFW170" s="82"/>
      <c r="AFX170" s="82"/>
      <c r="AFY170" s="82"/>
      <c r="AFZ170" s="82"/>
      <c r="AGA170" s="82"/>
      <c r="AGB170" s="82"/>
      <c r="AGC170" s="82"/>
      <c r="AGD170" s="82"/>
      <c r="AGE170" s="82"/>
      <c r="AGF170" s="82"/>
      <c r="AGG170" s="82"/>
      <c r="AGH170" s="82"/>
      <c r="AGI170" s="82"/>
      <c r="AGJ170" s="82"/>
      <c r="AGK170" s="82"/>
      <c r="AGL170" s="82"/>
      <c r="AGM170" s="82"/>
      <c r="AGN170" s="82"/>
      <c r="AGO170" s="82"/>
      <c r="AGP170" s="82"/>
      <c r="AGQ170" s="82"/>
      <c r="AGR170" s="82"/>
      <c r="AGS170" s="82"/>
      <c r="AGT170" s="82"/>
      <c r="AGU170" s="82"/>
      <c r="AGV170" s="82"/>
      <c r="AGW170" s="82"/>
      <c r="AGX170" s="82"/>
      <c r="AGY170" s="82"/>
      <c r="AGZ170" s="82"/>
      <c r="AHA170" s="82"/>
      <c r="AHB170" s="82"/>
      <c r="AHC170" s="82"/>
      <c r="AHD170" s="82"/>
      <c r="AHE170" s="82"/>
      <c r="AHF170" s="82"/>
      <c r="AHG170" s="82"/>
      <c r="AHH170" s="82"/>
      <c r="AHI170" s="82"/>
      <c r="AHJ170" s="82"/>
      <c r="AHK170" s="82"/>
      <c r="AHL170" s="82"/>
      <c r="AHM170" s="82"/>
      <c r="AHN170" s="82"/>
      <c r="AHO170" s="82"/>
      <c r="AHP170" s="82"/>
      <c r="AHQ170" s="82"/>
      <c r="AHR170" s="82"/>
      <c r="AHS170" s="82"/>
      <c r="AHT170" s="82"/>
      <c r="AHU170" s="82"/>
      <c r="AHV170" s="82"/>
      <c r="AHW170" s="82"/>
      <c r="AHX170" s="82"/>
      <c r="AHY170" s="82"/>
      <c r="AHZ170" s="82"/>
      <c r="AIA170" s="82"/>
      <c r="AIB170" s="82"/>
      <c r="AIC170" s="82"/>
      <c r="AID170" s="82"/>
      <c r="AIE170" s="82"/>
      <c r="AIF170" s="82"/>
      <c r="AIG170" s="82"/>
      <c r="AIH170" s="82"/>
      <c r="AII170" s="82"/>
      <c r="AIJ170" s="82"/>
      <c r="AIK170" s="82"/>
      <c r="AIL170" s="82"/>
      <c r="AIM170" s="82"/>
      <c r="AIN170" s="82"/>
      <c r="AIO170" s="82"/>
      <c r="AIP170" s="82"/>
      <c r="AIQ170" s="82"/>
      <c r="AIR170" s="82"/>
      <c r="AIS170" s="82"/>
      <c r="AIT170" s="82"/>
      <c r="AIU170" s="82"/>
      <c r="AIV170" s="82"/>
      <c r="AIW170" s="82"/>
      <c r="AIX170" s="82"/>
      <c r="AIY170" s="82"/>
      <c r="AIZ170" s="82"/>
      <c r="AJA170" s="82"/>
      <c r="AJB170" s="82"/>
      <c r="AJC170" s="82"/>
      <c r="AJD170" s="82"/>
      <c r="AJE170" s="82"/>
      <c r="AJF170" s="82"/>
      <c r="AJG170" s="82"/>
      <c r="AJH170" s="82"/>
      <c r="AJI170" s="82"/>
      <c r="AJJ170" s="82"/>
      <c r="AJK170" s="82"/>
      <c r="AJL170" s="82"/>
      <c r="AJM170" s="82"/>
      <c r="AJN170" s="82"/>
      <c r="AJO170" s="82"/>
      <c r="AJP170" s="82"/>
      <c r="AJQ170" s="82"/>
      <c r="AJR170" s="82"/>
      <c r="AJS170" s="82"/>
      <c r="AJT170" s="82"/>
      <c r="AJU170" s="82"/>
      <c r="AJV170" s="82"/>
      <c r="AJW170" s="82"/>
      <c r="AJX170" s="82"/>
      <c r="AJY170" s="82"/>
      <c r="AJZ170" s="82"/>
      <c r="AKA170" s="82"/>
      <c r="AKB170" s="82"/>
      <c r="AKC170" s="82"/>
      <c r="AKD170" s="82"/>
      <c r="AKE170" s="82"/>
      <c r="AKF170" s="82"/>
      <c r="AKG170" s="82"/>
      <c r="AKH170" s="82"/>
      <c r="AKI170" s="82"/>
      <c r="AKJ170" s="82"/>
      <c r="AKK170" s="82"/>
      <c r="AKL170" s="82"/>
      <c r="AKM170" s="82"/>
      <c r="AKN170" s="82"/>
      <c r="AKO170" s="82"/>
      <c r="AKP170" s="82"/>
      <c r="AKQ170" s="82"/>
      <c r="AKR170" s="82"/>
      <c r="AKS170" s="82"/>
      <c r="AKT170" s="82"/>
      <c r="AKU170" s="82"/>
      <c r="AKV170" s="82"/>
      <c r="AKW170" s="82"/>
      <c r="AKX170" s="82"/>
      <c r="AKY170" s="82"/>
      <c r="AKZ170" s="82"/>
      <c r="ALA170" s="82"/>
      <c r="ALB170" s="82"/>
      <c r="ALC170" s="82"/>
      <c r="ALD170" s="82"/>
      <c r="ALE170" s="82"/>
      <c r="ALF170" s="82"/>
      <c r="ALG170" s="82"/>
      <c r="ALH170" s="82"/>
      <c r="ALI170" s="82"/>
      <c r="ALJ170" s="82"/>
      <c r="ALK170" s="82"/>
      <c r="ALL170" s="82"/>
      <c r="ALM170" s="82"/>
      <c r="ALN170" s="82"/>
      <c r="ALO170" s="82"/>
      <c r="ALP170" s="82"/>
      <c r="ALQ170" s="82"/>
      <c r="ALR170" s="82"/>
      <c r="ALS170" s="82"/>
      <c r="ALT170" s="82"/>
      <c r="ALU170" s="82"/>
      <c r="ALV170" s="82"/>
      <c r="ALW170" s="82"/>
      <c r="ALX170" s="82"/>
      <c r="ALY170" s="82"/>
      <c r="ALZ170" s="82"/>
      <c r="AMA170" s="82"/>
      <c r="AMB170" s="82"/>
      <c r="AMC170" s="82"/>
      <c r="AMD170" s="82"/>
      <c r="AME170" s="82"/>
      <c r="AMF170" s="82"/>
      <c r="AMG170" s="82"/>
      <c r="AMH170" s="82"/>
      <c r="AMI170" s="82"/>
      <c r="AMJ170" s="82"/>
    </row>
    <row r="171" spans="1:1024" s="84" customFormat="1" ht="38.25" outlineLevel="1" x14ac:dyDescent="0.2">
      <c r="A171" s="90" t="s">
        <v>193</v>
      </c>
      <c r="B171" s="90" t="s">
        <v>192</v>
      </c>
      <c r="C171" s="90" t="s">
        <v>15</v>
      </c>
      <c r="D171" s="91" t="s">
        <v>583</v>
      </c>
      <c r="E171" s="90" t="s">
        <v>190</v>
      </c>
      <c r="F171" s="105">
        <v>63.06</v>
      </c>
      <c r="G171" s="92"/>
      <c r="H171" s="93"/>
      <c r="I171" s="94">
        <f>ROUND(H171*F171,2)</f>
        <v>0</v>
      </c>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82"/>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82"/>
      <c r="JY171" s="82"/>
      <c r="JZ171" s="82"/>
      <c r="KA171" s="82"/>
      <c r="KB171" s="82"/>
      <c r="KC171" s="82"/>
      <c r="KD171" s="82"/>
      <c r="KE171" s="82"/>
      <c r="KF171" s="82"/>
      <c r="KG171" s="82"/>
      <c r="KH171" s="82"/>
      <c r="KI171" s="82"/>
      <c r="KJ171" s="82"/>
      <c r="KK171" s="82"/>
      <c r="KL171" s="82"/>
      <c r="KM171" s="82"/>
      <c r="KN171" s="82"/>
      <c r="KO171" s="82"/>
      <c r="KP171" s="82"/>
      <c r="KQ171" s="82"/>
      <c r="KR171" s="82"/>
      <c r="KS171" s="82"/>
      <c r="KT171" s="82"/>
      <c r="KU171" s="82"/>
      <c r="KV171" s="82"/>
      <c r="KW171" s="82"/>
      <c r="KX171" s="82"/>
      <c r="KY171" s="82"/>
      <c r="KZ171" s="82"/>
      <c r="LA171" s="82"/>
      <c r="LB171" s="82"/>
      <c r="LC171" s="82"/>
      <c r="LD171" s="82"/>
      <c r="LE171" s="82"/>
      <c r="LF171" s="82"/>
      <c r="LG171" s="82"/>
      <c r="LH171" s="82"/>
      <c r="LI171" s="82"/>
      <c r="LJ171" s="82"/>
      <c r="LK171" s="82"/>
      <c r="LL171" s="82"/>
      <c r="LM171" s="82"/>
      <c r="LN171" s="82"/>
      <c r="LO171" s="82"/>
      <c r="LP171" s="82"/>
      <c r="LQ171" s="82"/>
      <c r="LR171" s="82"/>
      <c r="LS171" s="82"/>
      <c r="LT171" s="82"/>
      <c r="LU171" s="82"/>
      <c r="LV171" s="82"/>
      <c r="LW171" s="82"/>
      <c r="LX171" s="82"/>
      <c r="LY171" s="82"/>
      <c r="LZ171" s="82"/>
      <c r="MA171" s="82"/>
      <c r="MB171" s="82"/>
      <c r="MC171" s="82"/>
      <c r="MD171" s="82"/>
      <c r="ME171" s="82"/>
      <c r="MF171" s="82"/>
      <c r="MG171" s="82"/>
      <c r="MH171" s="82"/>
      <c r="MI171" s="82"/>
      <c r="MJ171" s="82"/>
      <c r="MK171" s="82"/>
      <c r="ML171" s="82"/>
      <c r="MM171" s="82"/>
      <c r="MN171" s="82"/>
      <c r="MO171" s="82"/>
      <c r="MP171" s="82"/>
      <c r="MQ171" s="82"/>
      <c r="MR171" s="82"/>
      <c r="MS171" s="82"/>
      <c r="MT171" s="82"/>
      <c r="MU171" s="82"/>
      <c r="MV171" s="82"/>
      <c r="MW171" s="82"/>
      <c r="MX171" s="82"/>
      <c r="MY171" s="82"/>
      <c r="MZ171" s="82"/>
      <c r="NA171" s="82"/>
      <c r="NB171" s="82"/>
      <c r="NC171" s="82"/>
      <c r="ND171" s="82"/>
      <c r="NE171" s="82"/>
      <c r="NF171" s="82"/>
      <c r="NG171" s="82"/>
      <c r="NH171" s="82"/>
      <c r="NI171" s="82"/>
      <c r="NJ171" s="82"/>
      <c r="NK171" s="82"/>
      <c r="NL171" s="82"/>
      <c r="NM171" s="82"/>
      <c r="NN171" s="82"/>
      <c r="NO171" s="82"/>
      <c r="NP171" s="82"/>
      <c r="NQ171" s="82"/>
      <c r="NR171" s="82"/>
      <c r="NS171" s="82"/>
      <c r="NT171" s="82"/>
      <c r="NU171" s="82"/>
      <c r="NV171" s="82"/>
      <c r="NW171" s="82"/>
      <c r="NX171" s="82"/>
      <c r="NY171" s="82"/>
      <c r="NZ171" s="82"/>
      <c r="OA171" s="82"/>
      <c r="OB171" s="82"/>
      <c r="OC171" s="82"/>
      <c r="OD171" s="82"/>
      <c r="OE171" s="82"/>
      <c r="OF171" s="82"/>
      <c r="OG171" s="82"/>
      <c r="OH171" s="82"/>
      <c r="OI171" s="82"/>
      <c r="OJ171" s="82"/>
      <c r="OK171" s="82"/>
      <c r="OL171" s="82"/>
      <c r="OM171" s="82"/>
      <c r="ON171" s="82"/>
      <c r="OO171" s="82"/>
      <c r="OP171" s="82"/>
      <c r="OQ171" s="82"/>
      <c r="OR171" s="82"/>
      <c r="OS171" s="82"/>
      <c r="OT171" s="82"/>
      <c r="OU171" s="82"/>
      <c r="OV171" s="82"/>
      <c r="OW171" s="82"/>
      <c r="OX171" s="82"/>
      <c r="OY171" s="82"/>
      <c r="OZ171" s="82"/>
      <c r="PA171" s="82"/>
      <c r="PB171" s="82"/>
      <c r="PC171" s="82"/>
      <c r="PD171" s="82"/>
      <c r="PE171" s="82"/>
      <c r="PF171" s="82"/>
      <c r="PG171" s="82"/>
      <c r="PH171" s="82"/>
      <c r="PI171" s="82"/>
      <c r="PJ171" s="82"/>
      <c r="PK171" s="82"/>
      <c r="PL171" s="82"/>
      <c r="PM171" s="82"/>
      <c r="PN171" s="82"/>
      <c r="PO171" s="82"/>
      <c r="PP171" s="82"/>
      <c r="PQ171" s="82"/>
      <c r="PR171" s="82"/>
      <c r="PS171" s="82"/>
      <c r="PT171" s="82"/>
      <c r="PU171" s="82"/>
      <c r="PV171" s="82"/>
      <c r="PW171" s="82"/>
      <c r="PX171" s="82"/>
      <c r="PY171" s="82"/>
      <c r="PZ171" s="82"/>
      <c r="QA171" s="82"/>
      <c r="QB171" s="82"/>
      <c r="QC171" s="82"/>
      <c r="QD171" s="82"/>
      <c r="QE171" s="82"/>
      <c r="QF171" s="82"/>
      <c r="QG171" s="82"/>
      <c r="QH171" s="82"/>
      <c r="QI171" s="82"/>
      <c r="QJ171" s="82"/>
      <c r="QK171" s="82"/>
      <c r="QL171" s="82"/>
      <c r="QM171" s="82"/>
      <c r="QN171" s="82"/>
      <c r="QO171" s="82"/>
      <c r="QP171" s="82"/>
      <c r="QQ171" s="82"/>
      <c r="QR171" s="82"/>
      <c r="QS171" s="82"/>
      <c r="QT171" s="82"/>
      <c r="QU171" s="82"/>
      <c r="QV171" s="82"/>
      <c r="QW171" s="82"/>
      <c r="QX171" s="82"/>
      <c r="QY171" s="82"/>
      <c r="QZ171" s="82"/>
      <c r="RA171" s="82"/>
      <c r="RB171" s="82"/>
      <c r="RC171" s="82"/>
      <c r="RD171" s="82"/>
      <c r="RE171" s="82"/>
      <c r="RF171" s="82"/>
      <c r="RG171" s="82"/>
      <c r="RH171" s="82"/>
      <c r="RI171" s="82"/>
      <c r="RJ171" s="82"/>
      <c r="RK171" s="82"/>
      <c r="RL171" s="82"/>
      <c r="RM171" s="82"/>
      <c r="RN171" s="82"/>
      <c r="RO171" s="82"/>
      <c r="RP171" s="82"/>
      <c r="RQ171" s="82"/>
      <c r="RR171" s="82"/>
      <c r="RS171" s="82"/>
      <c r="RT171" s="82"/>
      <c r="RU171" s="82"/>
      <c r="RV171" s="82"/>
      <c r="RW171" s="82"/>
      <c r="RX171" s="82"/>
      <c r="RY171" s="82"/>
      <c r="RZ171" s="82"/>
      <c r="SA171" s="82"/>
      <c r="SB171" s="82"/>
      <c r="SC171" s="82"/>
      <c r="SD171" s="82"/>
      <c r="SE171" s="82"/>
      <c r="SF171" s="82"/>
      <c r="SG171" s="82"/>
      <c r="SH171" s="82"/>
      <c r="SI171" s="82"/>
      <c r="SJ171" s="82"/>
      <c r="SK171" s="82"/>
      <c r="SL171" s="82"/>
      <c r="SM171" s="82"/>
      <c r="SN171" s="82"/>
      <c r="SO171" s="82"/>
      <c r="SP171" s="82"/>
      <c r="SQ171" s="82"/>
      <c r="SR171" s="82"/>
      <c r="SS171" s="82"/>
      <c r="ST171" s="82"/>
      <c r="SU171" s="82"/>
      <c r="SV171" s="82"/>
      <c r="SW171" s="82"/>
      <c r="SX171" s="82"/>
      <c r="SY171" s="82"/>
      <c r="SZ171" s="82"/>
      <c r="TA171" s="82"/>
      <c r="TB171" s="82"/>
      <c r="TC171" s="82"/>
      <c r="TD171" s="82"/>
      <c r="TE171" s="82"/>
      <c r="TF171" s="82"/>
      <c r="TG171" s="82"/>
      <c r="TH171" s="82"/>
      <c r="TI171" s="82"/>
      <c r="TJ171" s="82"/>
      <c r="TK171" s="82"/>
      <c r="TL171" s="82"/>
      <c r="TM171" s="82"/>
      <c r="TN171" s="82"/>
      <c r="TO171" s="82"/>
      <c r="TP171" s="82"/>
      <c r="TQ171" s="82"/>
      <c r="TR171" s="82"/>
      <c r="TS171" s="82"/>
      <c r="TT171" s="82"/>
      <c r="TU171" s="82"/>
      <c r="TV171" s="82"/>
      <c r="TW171" s="82"/>
      <c r="TX171" s="82"/>
      <c r="TY171" s="82"/>
      <c r="TZ171" s="82"/>
      <c r="UA171" s="82"/>
      <c r="UB171" s="82"/>
      <c r="UC171" s="82"/>
      <c r="UD171" s="82"/>
      <c r="UE171" s="82"/>
      <c r="UF171" s="82"/>
      <c r="UG171" s="82"/>
      <c r="UH171" s="82"/>
      <c r="UI171" s="82"/>
      <c r="UJ171" s="82"/>
      <c r="UK171" s="82"/>
      <c r="UL171" s="82"/>
      <c r="UM171" s="82"/>
      <c r="UN171" s="82"/>
      <c r="UO171" s="82"/>
      <c r="UP171" s="82"/>
      <c r="UQ171" s="82"/>
      <c r="UR171" s="82"/>
      <c r="US171" s="82"/>
      <c r="UT171" s="82"/>
      <c r="UU171" s="82"/>
      <c r="UV171" s="82"/>
      <c r="UW171" s="82"/>
      <c r="UX171" s="82"/>
      <c r="UY171" s="82"/>
      <c r="UZ171" s="82"/>
      <c r="VA171" s="82"/>
      <c r="VB171" s="82"/>
      <c r="VC171" s="82"/>
      <c r="VD171" s="82"/>
      <c r="VE171" s="82"/>
      <c r="VF171" s="82"/>
      <c r="VG171" s="82"/>
      <c r="VH171" s="82"/>
      <c r="VI171" s="82"/>
      <c r="VJ171" s="82"/>
      <c r="VK171" s="82"/>
      <c r="VL171" s="82"/>
      <c r="VM171" s="82"/>
      <c r="VN171" s="82"/>
      <c r="VO171" s="82"/>
      <c r="VP171" s="82"/>
      <c r="VQ171" s="82"/>
      <c r="VR171" s="82"/>
      <c r="VS171" s="82"/>
      <c r="VT171" s="82"/>
      <c r="VU171" s="82"/>
      <c r="VV171" s="82"/>
      <c r="VW171" s="82"/>
      <c r="VX171" s="82"/>
      <c r="VY171" s="82"/>
      <c r="VZ171" s="82"/>
      <c r="WA171" s="82"/>
      <c r="WB171" s="82"/>
      <c r="WC171" s="82"/>
      <c r="WD171" s="82"/>
      <c r="WE171" s="82"/>
      <c r="WF171" s="82"/>
      <c r="WG171" s="82"/>
      <c r="WH171" s="82"/>
      <c r="WI171" s="82"/>
      <c r="WJ171" s="82"/>
      <c r="WK171" s="82"/>
      <c r="WL171" s="82"/>
      <c r="WM171" s="82"/>
      <c r="WN171" s="82"/>
      <c r="WO171" s="82"/>
      <c r="WP171" s="82"/>
      <c r="WQ171" s="82"/>
      <c r="WR171" s="82"/>
      <c r="WS171" s="82"/>
      <c r="WT171" s="82"/>
      <c r="WU171" s="82"/>
      <c r="WV171" s="82"/>
      <c r="WW171" s="82"/>
      <c r="WX171" s="82"/>
      <c r="WY171" s="82"/>
      <c r="WZ171" s="82"/>
      <c r="XA171" s="82"/>
      <c r="XB171" s="82"/>
      <c r="XC171" s="82"/>
      <c r="XD171" s="82"/>
      <c r="XE171" s="82"/>
      <c r="XF171" s="82"/>
      <c r="XG171" s="82"/>
      <c r="XH171" s="82"/>
      <c r="XI171" s="82"/>
      <c r="XJ171" s="82"/>
      <c r="XK171" s="82"/>
      <c r="XL171" s="82"/>
      <c r="XM171" s="82"/>
      <c r="XN171" s="82"/>
      <c r="XO171" s="82"/>
      <c r="XP171" s="82"/>
      <c r="XQ171" s="82"/>
      <c r="XR171" s="82"/>
      <c r="XS171" s="82"/>
      <c r="XT171" s="82"/>
      <c r="XU171" s="82"/>
      <c r="XV171" s="82"/>
      <c r="XW171" s="82"/>
      <c r="XX171" s="82"/>
      <c r="XY171" s="82"/>
      <c r="XZ171" s="82"/>
      <c r="YA171" s="82"/>
      <c r="YB171" s="82"/>
      <c r="YC171" s="82"/>
      <c r="YD171" s="82"/>
      <c r="YE171" s="82"/>
      <c r="YF171" s="82"/>
      <c r="YG171" s="82"/>
      <c r="YH171" s="82"/>
      <c r="YI171" s="82"/>
      <c r="YJ171" s="82"/>
      <c r="YK171" s="82"/>
      <c r="YL171" s="82"/>
      <c r="YM171" s="82"/>
      <c r="YN171" s="82"/>
      <c r="YO171" s="82"/>
      <c r="YP171" s="82"/>
      <c r="YQ171" s="82"/>
      <c r="YR171" s="82"/>
      <c r="YS171" s="82"/>
      <c r="YT171" s="82"/>
      <c r="YU171" s="82"/>
      <c r="YV171" s="82"/>
      <c r="YW171" s="82"/>
      <c r="YX171" s="82"/>
      <c r="YY171" s="82"/>
      <c r="YZ171" s="82"/>
      <c r="ZA171" s="82"/>
      <c r="ZB171" s="82"/>
      <c r="ZC171" s="82"/>
      <c r="ZD171" s="82"/>
      <c r="ZE171" s="82"/>
      <c r="ZF171" s="82"/>
      <c r="ZG171" s="82"/>
      <c r="ZH171" s="82"/>
      <c r="ZI171" s="82"/>
      <c r="ZJ171" s="82"/>
      <c r="ZK171" s="82"/>
      <c r="ZL171" s="82"/>
      <c r="ZM171" s="82"/>
      <c r="ZN171" s="82"/>
      <c r="ZO171" s="82"/>
      <c r="ZP171" s="82"/>
      <c r="ZQ171" s="82"/>
      <c r="ZR171" s="82"/>
      <c r="ZS171" s="82"/>
      <c r="ZT171" s="82"/>
      <c r="ZU171" s="82"/>
      <c r="ZV171" s="82"/>
      <c r="ZW171" s="82"/>
      <c r="ZX171" s="82"/>
      <c r="ZY171" s="82"/>
      <c r="ZZ171" s="82"/>
      <c r="AAA171" s="82"/>
      <c r="AAB171" s="82"/>
      <c r="AAC171" s="82"/>
      <c r="AAD171" s="82"/>
      <c r="AAE171" s="82"/>
      <c r="AAF171" s="82"/>
      <c r="AAG171" s="82"/>
      <c r="AAH171" s="82"/>
      <c r="AAI171" s="82"/>
      <c r="AAJ171" s="82"/>
      <c r="AAK171" s="82"/>
      <c r="AAL171" s="82"/>
      <c r="AAM171" s="82"/>
      <c r="AAN171" s="82"/>
      <c r="AAO171" s="82"/>
      <c r="AAP171" s="82"/>
      <c r="AAQ171" s="82"/>
      <c r="AAR171" s="82"/>
      <c r="AAS171" s="82"/>
      <c r="AAT171" s="82"/>
      <c r="AAU171" s="82"/>
      <c r="AAV171" s="82"/>
      <c r="AAW171" s="82"/>
      <c r="AAX171" s="82"/>
      <c r="AAY171" s="82"/>
      <c r="AAZ171" s="82"/>
      <c r="ABA171" s="82"/>
      <c r="ABB171" s="82"/>
      <c r="ABC171" s="82"/>
      <c r="ABD171" s="82"/>
      <c r="ABE171" s="82"/>
      <c r="ABF171" s="82"/>
      <c r="ABG171" s="82"/>
      <c r="ABH171" s="82"/>
      <c r="ABI171" s="82"/>
      <c r="ABJ171" s="82"/>
      <c r="ABK171" s="82"/>
      <c r="ABL171" s="82"/>
      <c r="ABM171" s="82"/>
      <c r="ABN171" s="82"/>
      <c r="ABO171" s="82"/>
      <c r="ABP171" s="82"/>
      <c r="ABQ171" s="82"/>
      <c r="ABR171" s="82"/>
      <c r="ABS171" s="82"/>
      <c r="ABT171" s="82"/>
      <c r="ABU171" s="82"/>
      <c r="ABV171" s="82"/>
      <c r="ABW171" s="82"/>
      <c r="ABX171" s="82"/>
      <c r="ABY171" s="82"/>
      <c r="ABZ171" s="82"/>
      <c r="ACA171" s="82"/>
      <c r="ACB171" s="82"/>
      <c r="ACC171" s="82"/>
      <c r="ACD171" s="82"/>
      <c r="ACE171" s="82"/>
      <c r="ACF171" s="82"/>
      <c r="ACG171" s="82"/>
      <c r="ACH171" s="82"/>
      <c r="ACI171" s="82"/>
      <c r="ACJ171" s="82"/>
      <c r="ACK171" s="82"/>
      <c r="ACL171" s="82"/>
      <c r="ACM171" s="82"/>
      <c r="ACN171" s="82"/>
      <c r="ACO171" s="82"/>
      <c r="ACP171" s="82"/>
      <c r="ACQ171" s="82"/>
      <c r="ACR171" s="82"/>
      <c r="ACS171" s="82"/>
      <c r="ACT171" s="82"/>
      <c r="ACU171" s="82"/>
      <c r="ACV171" s="82"/>
      <c r="ACW171" s="82"/>
      <c r="ACX171" s="82"/>
      <c r="ACY171" s="82"/>
      <c r="ACZ171" s="82"/>
      <c r="ADA171" s="82"/>
      <c r="ADB171" s="82"/>
      <c r="ADC171" s="82"/>
      <c r="ADD171" s="82"/>
      <c r="ADE171" s="82"/>
      <c r="ADF171" s="82"/>
      <c r="ADG171" s="82"/>
      <c r="ADH171" s="82"/>
      <c r="ADI171" s="82"/>
      <c r="ADJ171" s="82"/>
      <c r="ADK171" s="82"/>
      <c r="ADL171" s="82"/>
      <c r="ADM171" s="82"/>
      <c r="ADN171" s="82"/>
      <c r="ADO171" s="82"/>
      <c r="ADP171" s="82"/>
      <c r="ADQ171" s="82"/>
      <c r="ADR171" s="82"/>
      <c r="ADS171" s="82"/>
      <c r="ADT171" s="82"/>
      <c r="ADU171" s="82"/>
      <c r="ADV171" s="82"/>
      <c r="ADW171" s="82"/>
      <c r="ADX171" s="82"/>
      <c r="ADY171" s="82"/>
      <c r="ADZ171" s="82"/>
      <c r="AEA171" s="82"/>
      <c r="AEB171" s="82"/>
      <c r="AEC171" s="82"/>
      <c r="AED171" s="82"/>
      <c r="AEE171" s="82"/>
      <c r="AEF171" s="82"/>
      <c r="AEG171" s="82"/>
      <c r="AEH171" s="82"/>
      <c r="AEI171" s="82"/>
      <c r="AEJ171" s="82"/>
      <c r="AEK171" s="82"/>
      <c r="AEL171" s="82"/>
      <c r="AEM171" s="82"/>
      <c r="AEN171" s="82"/>
      <c r="AEO171" s="82"/>
      <c r="AEP171" s="82"/>
      <c r="AEQ171" s="82"/>
      <c r="AER171" s="82"/>
      <c r="AES171" s="82"/>
      <c r="AET171" s="82"/>
      <c r="AEU171" s="82"/>
      <c r="AEV171" s="82"/>
      <c r="AEW171" s="82"/>
      <c r="AEX171" s="82"/>
      <c r="AEY171" s="82"/>
      <c r="AEZ171" s="82"/>
      <c r="AFA171" s="82"/>
      <c r="AFB171" s="82"/>
      <c r="AFC171" s="82"/>
      <c r="AFD171" s="82"/>
      <c r="AFE171" s="82"/>
      <c r="AFF171" s="82"/>
      <c r="AFG171" s="82"/>
      <c r="AFH171" s="82"/>
      <c r="AFI171" s="82"/>
      <c r="AFJ171" s="82"/>
      <c r="AFK171" s="82"/>
      <c r="AFL171" s="82"/>
      <c r="AFM171" s="82"/>
      <c r="AFN171" s="82"/>
      <c r="AFO171" s="82"/>
      <c r="AFP171" s="82"/>
      <c r="AFQ171" s="82"/>
      <c r="AFR171" s="82"/>
      <c r="AFS171" s="82"/>
      <c r="AFT171" s="82"/>
      <c r="AFU171" s="82"/>
      <c r="AFV171" s="82"/>
      <c r="AFW171" s="82"/>
      <c r="AFX171" s="82"/>
      <c r="AFY171" s="82"/>
      <c r="AFZ171" s="82"/>
      <c r="AGA171" s="82"/>
      <c r="AGB171" s="82"/>
      <c r="AGC171" s="82"/>
      <c r="AGD171" s="82"/>
      <c r="AGE171" s="82"/>
      <c r="AGF171" s="82"/>
      <c r="AGG171" s="82"/>
      <c r="AGH171" s="82"/>
      <c r="AGI171" s="82"/>
      <c r="AGJ171" s="82"/>
      <c r="AGK171" s="82"/>
      <c r="AGL171" s="82"/>
      <c r="AGM171" s="82"/>
      <c r="AGN171" s="82"/>
      <c r="AGO171" s="82"/>
      <c r="AGP171" s="82"/>
      <c r="AGQ171" s="82"/>
      <c r="AGR171" s="82"/>
      <c r="AGS171" s="82"/>
      <c r="AGT171" s="82"/>
      <c r="AGU171" s="82"/>
      <c r="AGV171" s="82"/>
      <c r="AGW171" s="82"/>
      <c r="AGX171" s="82"/>
      <c r="AGY171" s="82"/>
      <c r="AGZ171" s="82"/>
      <c r="AHA171" s="82"/>
      <c r="AHB171" s="82"/>
      <c r="AHC171" s="82"/>
      <c r="AHD171" s="82"/>
      <c r="AHE171" s="82"/>
      <c r="AHF171" s="82"/>
      <c r="AHG171" s="82"/>
      <c r="AHH171" s="82"/>
      <c r="AHI171" s="82"/>
      <c r="AHJ171" s="82"/>
      <c r="AHK171" s="82"/>
      <c r="AHL171" s="82"/>
      <c r="AHM171" s="82"/>
      <c r="AHN171" s="82"/>
      <c r="AHO171" s="82"/>
      <c r="AHP171" s="82"/>
      <c r="AHQ171" s="82"/>
      <c r="AHR171" s="82"/>
      <c r="AHS171" s="82"/>
      <c r="AHT171" s="82"/>
      <c r="AHU171" s="82"/>
      <c r="AHV171" s="82"/>
      <c r="AHW171" s="82"/>
      <c r="AHX171" s="82"/>
      <c r="AHY171" s="82"/>
      <c r="AHZ171" s="82"/>
      <c r="AIA171" s="82"/>
      <c r="AIB171" s="82"/>
      <c r="AIC171" s="82"/>
      <c r="AID171" s="82"/>
      <c r="AIE171" s="82"/>
      <c r="AIF171" s="82"/>
      <c r="AIG171" s="82"/>
      <c r="AIH171" s="82"/>
      <c r="AII171" s="82"/>
      <c r="AIJ171" s="82"/>
      <c r="AIK171" s="82"/>
      <c r="AIL171" s="82"/>
      <c r="AIM171" s="82"/>
      <c r="AIN171" s="82"/>
      <c r="AIO171" s="82"/>
      <c r="AIP171" s="82"/>
      <c r="AIQ171" s="82"/>
      <c r="AIR171" s="82"/>
      <c r="AIS171" s="82"/>
      <c r="AIT171" s="82"/>
      <c r="AIU171" s="82"/>
      <c r="AIV171" s="82"/>
      <c r="AIW171" s="82"/>
      <c r="AIX171" s="82"/>
      <c r="AIY171" s="82"/>
      <c r="AIZ171" s="82"/>
      <c r="AJA171" s="82"/>
      <c r="AJB171" s="82"/>
      <c r="AJC171" s="82"/>
      <c r="AJD171" s="82"/>
      <c r="AJE171" s="82"/>
      <c r="AJF171" s="82"/>
      <c r="AJG171" s="82"/>
      <c r="AJH171" s="82"/>
      <c r="AJI171" s="82"/>
      <c r="AJJ171" s="82"/>
      <c r="AJK171" s="82"/>
      <c r="AJL171" s="82"/>
      <c r="AJM171" s="82"/>
      <c r="AJN171" s="82"/>
      <c r="AJO171" s="82"/>
      <c r="AJP171" s="82"/>
      <c r="AJQ171" s="82"/>
      <c r="AJR171" s="82"/>
      <c r="AJS171" s="82"/>
      <c r="AJT171" s="82"/>
      <c r="AJU171" s="82"/>
      <c r="AJV171" s="82"/>
      <c r="AJW171" s="82"/>
      <c r="AJX171" s="82"/>
      <c r="AJY171" s="82"/>
      <c r="AJZ171" s="82"/>
      <c r="AKA171" s="82"/>
      <c r="AKB171" s="82"/>
      <c r="AKC171" s="82"/>
      <c r="AKD171" s="82"/>
      <c r="AKE171" s="82"/>
      <c r="AKF171" s="82"/>
      <c r="AKG171" s="82"/>
      <c r="AKH171" s="82"/>
      <c r="AKI171" s="82"/>
      <c r="AKJ171" s="82"/>
      <c r="AKK171" s="82"/>
      <c r="AKL171" s="82"/>
      <c r="AKM171" s="82"/>
      <c r="AKN171" s="82"/>
      <c r="AKO171" s="82"/>
      <c r="AKP171" s="82"/>
      <c r="AKQ171" s="82"/>
      <c r="AKR171" s="82"/>
      <c r="AKS171" s="82"/>
      <c r="AKT171" s="82"/>
      <c r="AKU171" s="82"/>
      <c r="AKV171" s="82"/>
      <c r="AKW171" s="82"/>
      <c r="AKX171" s="82"/>
      <c r="AKY171" s="82"/>
      <c r="AKZ171" s="82"/>
      <c r="ALA171" s="82"/>
      <c r="ALB171" s="82"/>
      <c r="ALC171" s="82"/>
      <c r="ALD171" s="82"/>
      <c r="ALE171" s="82"/>
      <c r="ALF171" s="82"/>
      <c r="ALG171" s="82"/>
      <c r="ALH171" s="82"/>
      <c r="ALI171" s="82"/>
      <c r="ALJ171" s="82"/>
      <c r="ALK171" s="82"/>
      <c r="ALL171" s="82"/>
      <c r="ALM171" s="82"/>
      <c r="ALN171" s="82"/>
      <c r="ALO171" s="82"/>
      <c r="ALP171" s="82"/>
      <c r="ALQ171" s="82"/>
      <c r="ALR171" s="82"/>
      <c r="ALS171" s="82"/>
      <c r="ALT171" s="82"/>
      <c r="ALU171" s="82"/>
      <c r="ALV171" s="82"/>
      <c r="ALW171" s="82"/>
      <c r="ALX171" s="82"/>
      <c r="ALY171" s="82"/>
      <c r="ALZ171" s="82"/>
      <c r="AMA171" s="82"/>
      <c r="AMB171" s="82"/>
      <c r="AMC171" s="82"/>
      <c r="AMD171" s="82"/>
      <c r="AME171" s="82"/>
      <c r="AMF171" s="82"/>
      <c r="AMG171" s="82"/>
      <c r="AMH171" s="82"/>
      <c r="AMI171" s="82"/>
      <c r="AMJ171" s="82"/>
    </row>
    <row r="172" spans="1:1024" s="84" customFormat="1" ht="25.5" outlineLevel="1" x14ac:dyDescent="0.2">
      <c r="A172" s="90" t="s">
        <v>484</v>
      </c>
      <c r="B172" s="90" t="s">
        <v>938</v>
      </c>
      <c r="C172" s="90" t="s">
        <v>15</v>
      </c>
      <c r="D172" s="91" t="s">
        <v>937</v>
      </c>
      <c r="E172" s="90" t="s">
        <v>190</v>
      </c>
      <c r="F172" s="105">
        <v>33.409999999999997</v>
      </c>
      <c r="G172" s="92"/>
      <c r="H172" s="93"/>
      <c r="I172" s="94">
        <f>ROUND(H172*F172,2)</f>
        <v>0</v>
      </c>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82"/>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82"/>
      <c r="JY172" s="82"/>
      <c r="JZ172" s="82"/>
      <c r="KA172" s="82"/>
      <c r="KB172" s="82"/>
      <c r="KC172" s="82"/>
      <c r="KD172" s="82"/>
      <c r="KE172" s="82"/>
      <c r="KF172" s="82"/>
      <c r="KG172" s="82"/>
      <c r="KH172" s="82"/>
      <c r="KI172" s="82"/>
      <c r="KJ172" s="82"/>
      <c r="KK172" s="82"/>
      <c r="KL172" s="82"/>
      <c r="KM172" s="82"/>
      <c r="KN172" s="82"/>
      <c r="KO172" s="82"/>
      <c r="KP172" s="82"/>
      <c r="KQ172" s="82"/>
      <c r="KR172" s="82"/>
      <c r="KS172" s="82"/>
      <c r="KT172" s="82"/>
      <c r="KU172" s="82"/>
      <c r="KV172" s="82"/>
      <c r="KW172" s="82"/>
      <c r="KX172" s="82"/>
      <c r="KY172" s="82"/>
      <c r="KZ172" s="82"/>
      <c r="LA172" s="82"/>
      <c r="LB172" s="82"/>
      <c r="LC172" s="82"/>
      <c r="LD172" s="82"/>
      <c r="LE172" s="82"/>
      <c r="LF172" s="82"/>
      <c r="LG172" s="82"/>
      <c r="LH172" s="82"/>
      <c r="LI172" s="82"/>
      <c r="LJ172" s="82"/>
      <c r="LK172" s="82"/>
      <c r="LL172" s="82"/>
      <c r="LM172" s="82"/>
      <c r="LN172" s="82"/>
      <c r="LO172" s="82"/>
      <c r="LP172" s="82"/>
      <c r="LQ172" s="82"/>
      <c r="LR172" s="82"/>
      <c r="LS172" s="82"/>
      <c r="LT172" s="82"/>
      <c r="LU172" s="82"/>
      <c r="LV172" s="82"/>
      <c r="LW172" s="82"/>
      <c r="LX172" s="82"/>
      <c r="LY172" s="82"/>
      <c r="LZ172" s="82"/>
      <c r="MA172" s="82"/>
      <c r="MB172" s="82"/>
      <c r="MC172" s="82"/>
      <c r="MD172" s="82"/>
      <c r="ME172" s="82"/>
      <c r="MF172" s="82"/>
      <c r="MG172" s="82"/>
      <c r="MH172" s="82"/>
      <c r="MI172" s="82"/>
      <c r="MJ172" s="82"/>
      <c r="MK172" s="82"/>
      <c r="ML172" s="82"/>
      <c r="MM172" s="82"/>
      <c r="MN172" s="82"/>
      <c r="MO172" s="82"/>
      <c r="MP172" s="82"/>
      <c r="MQ172" s="82"/>
      <c r="MR172" s="82"/>
      <c r="MS172" s="82"/>
      <c r="MT172" s="82"/>
      <c r="MU172" s="82"/>
      <c r="MV172" s="82"/>
      <c r="MW172" s="82"/>
      <c r="MX172" s="82"/>
      <c r="MY172" s="82"/>
      <c r="MZ172" s="82"/>
      <c r="NA172" s="82"/>
      <c r="NB172" s="82"/>
      <c r="NC172" s="82"/>
      <c r="ND172" s="82"/>
      <c r="NE172" s="82"/>
      <c r="NF172" s="82"/>
      <c r="NG172" s="82"/>
      <c r="NH172" s="82"/>
      <c r="NI172" s="82"/>
      <c r="NJ172" s="82"/>
      <c r="NK172" s="82"/>
      <c r="NL172" s="82"/>
      <c r="NM172" s="82"/>
      <c r="NN172" s="82"/>
      <c r="NO172" s="82"/>
      <c r="NP172" s="82"/>
      <c r="NQ172" s="82"/>
      <c r="NR172" s="82"/>
      <c r="NS172" s="82"/>
      <c r="NT172" s="82"/>
      <c r="NU172" s="82"/>
      <c r="NV172" s="82"/>
      <c r="NW172" s="82"/>
      <c r="NX172" s="82"/>
      <c r="NY172" s="82"/>
      <c r="NZ172" s="82"/>
      <c r="OA172" s="82"/>
      <c r="OB172" s="82"/>
      <c r="OC172" s="82"/>
      <c r="OD172" s="82"/>
      <c r="OE172" s="82"/>
      <c r="OF172" s="82"/>
      <c r="OG172" s="82"/>
      <c r="OH172" s="82"/>
      <c r="OI172" s="82"/>
      <c r="OJ172" s="82"/>
      <c r="OK172" s="82"/>
      <c r="OL172" s="82"/>
      <c r="OM172" s="82"/>
      <c r="ON172" s="82"/>
      <c r="OO172" s="82"/>
      <c r="OP172" s="82"/>
      <c r="OQ172" s="82"/>
      <c r="OR172" s="82"/>
      <c r="OS172" s="82"/>
      <c r="OT172" s="82"/>
      <c r="OU172" s="82"/>
      <c r="OV172" s="82"/>
      <c r="OW172" s="82"/>
      <c r="OX172" s="82"/>
      <c r="OY172" s="82"/>
      <c r="OZ172" s="82"/>
      <c r="PA172" s="82"/>
      <c r="PB172" s="82"/>
      <c r="PC172" s="82"/>
      <c r="PD172" s="82"/>
      <c r="PE172" s="82"/>
      <c r="PF172" s="82"/>
      <c r="PG172" s="82"/>
      <c r="PH172" s="82"/>
      <c r="PI172" s="82"/>
      <c r="PJ172" s="82"/>
      <c r="PK172" s="82"/>
      <c r="PL172" s="82"/>
      <c r="PM172" s="82"/>
      <c r="PN172" s="82"/>
      <c r="PO172" s="82"/>
      <c r="PP172" s="82"/>
      <c r="PQ172" s="82"/>
      <c r="PR172" s="82"/>
      <c r="PS172" s="82"/>
      <c r="PT172" s="82"/>
      <c r="PU172" s="82"/>
      <c r="PV172" s="82"/>
      <c r="PW172" s="82"/>
      <c r="PX172" s="82"/>
      <c r="PY172" s="82"/>
      <c r="PZ172" s="82"/>
      <c r="QA172" s="82"/>
      <c r="QB172" s="82"/>
      <c r="QC172" s="82"/>
      <c r="QD172" s="82"/>
      <c r="QE172" s="82"/>
      <c r="QF172" s="82"/>
      <c r="QG172" s="82"/>
      <c r="QH172" s="82"/>
      <c r="QI172" s="82"/>
      <c r="QJ172" s="82"/>
      <c r="QK172" s="82"/>
      <c r="QL172" s="82"/>
      <c r="QM172" s="82"/>
      <c r="QN172" s="82"/>
      <c r="QO172" s="82"/>
      <c r="QP172" s="82"/>
      <c r="QQ172" s="82"/>
      <c r="QR172" s="82"/>
      <c r="QS172" s="82"/>
      <c r="QT172" s="82"/>
      <c r="QU172" s="82"/>
      <c r="QV172" s="82"/>
      <c r="QW172" s="82"/>
      <c r="QX172" s="82"/>
      <c r="QY172" s="82"/>
      <c r="QZ172" s="82"/>
      <c r="RA172" s="82"/>
      <c r="RB172" s="82"/>
      <c r="RC172" s="82"/>
      <c r="RD172" s="82"/>
      <c r="RE172" s="82"/>
      <c r="RF172" s="82"/>
      <c r="RG172" s="82"/>
      <c r="RH172" s="82"/>
      <c r="RI172" s="82"/>
      <c r="RJ172" s="82"/>
      <c r="RK172" s="82"/>
      <c r="RL172" s="82"/>
      <c r="RM172" s="82"/>
      <c r="RN172" s="82"/>
      <c r="RO172" s="82"/>
      <c r="RP172" s="82"/>
      <c r="RQ172" s="82"/>
      <c r="RR172" s="82"/>
      <c r="RS172" s="82"/>
      <c r="RT172" s="82"/>
      <c r="RU172" s="82"/>
      <c r="RV172" s="82"/>
      <c r="RW172" s="82"/>
      <c r="RX172" s="82"/>
      <c r="RY172" s="82"/>
      <c r="RZ172" s="82"/>
      <c r="SA172" s="82"/>
      <c r="SB172" s="82"/>
      <c r="SC172" s="82"/>
      <c r="SD172" s="82"/>
      <c r="SE172" s="82"/>
      <c r="SF172" s="82"/>
      <c r="SG172" s="82"/>
      <c r="SH172" s="82"/>
      <c r="SI172" s="82"/>
      <c r="SJ172" s="82"/>
      <c r="SK172" s="82"/>
      <c r="SL172" s="82"/>
      <c r="SM172" s="82"/>
      <c r="SN172" s="82"/>
      <c r="SO172" s="82"/>
      <c r="SP172" s="82"/>
      <c r="SQ172" s="82"/>
      <c r="SR172" s="82"/>
      <c r="SS172" s="82"/>
      <c r="ST172" s="82"/>
      <c r="SU172" s="82"/>
      <c r="SV172" s="82"/>
      <c r="SW172" s="82"/>
      <c r="SX172" s="82"/>
      <c r="SY172" s="82"/>
      <c r="SZ172" s="82"/>
      <c r="TA172" s="82"/>
      <c r="TB172" s="82"/>
      <c r="TC172" s="82"/>
      <c r="TD172" s="82"/>
      <c r="TE172" s="82"/>
      <c r="TF172" s="82"/>
      <c r="TG172" s="82"/>
      <c r="TH172" s="82"/>
      <c r="TI172" s="82"/>
      <c r="TJ172" s="82"/>
      <c r="TK172" s="82"/>
      <c r="TL172" s="82"/>
      <c r="TM172" s="82"/>
      <c r="TN172" s="82"/>
      <c r="TO172" s="82"/>
      <c r="TP172" s="82"/>
      <c r="TQ172" s="82"/>
      <c r="TR172" s="82"/>
      <c r="TS172" s="82"/>
      <c r="TT172" s="82"/>
      <c r="TU172" s="82"/>
      <c r="TV172" s="82"/>
      <c r="TW172" s="82"/>
      <c r="TX172" s="82"/>
      <c r="TY172" s="82"/>
      <c r="TZ172" s="82"/>
      <c r="UA172" s="82"/>
      <c r="UB172" s="82"/>
      <c r="UC172" s="82"/>
      <c r="UD172" s="82"/>
      <c r="UE172" s="82"/>
      <c r="UF172" s="82"/>
      <c r="UG172" s="82"/>
      <c r="UH172" s="82"/>
      <c r="UI172" s="82"/>
      <c r="UJ172" s="82"/>
      <c r="UK172" s="82"/>
      <c r="UL172" s="82"/>
      <c r="UM172" s="82"/>
      <c r="UN172" s="82"/>
      <c r="UO172" s="82"/>
      <c r="UP172" s="82"/>
      <c r="UQ172" s="82"/>
      <c r="UR172" s="82"/>
      <c r="US172" s="82"/>
      <c r="UT172" s="82"/>
      <c r="UU172" s="82"/>
      <c r="UV172" s="82"/>
      <c r="UW172" s="82"/>
      <c r="UX172" s="82"/>
      <c r="UY172" s="82"/>
      <c r="UZ172" s="82"/>
      <c r="VA172" s="82"/>
      <c r="VB172" s="82"/>
      <c r="VC172" s="82"/>
      <c r="VD172" s="82"/>
      <c r="VE172" s="82"/>
      <c r="VF172" s="82"/>
      <c r="VG172" s="82"/>
      <c r="VH172" s="82"/>
      <c r="VI172" s="82"/>
      <c r="VJ172" s="82"/>
      <c r="VK172" s="82"/>
      <c r="VL172" s="82"/>
      <c r="VM172" s="82"/>
      <c r="VN172" s="82"/>
      <c r="VO172" s="82"/>
      <c r="VP172" s="82"/>
      <c r="VQ172" s="82"/>
      <c r="VR172" s="82"/>
      <c r="VS172" s="82"/>
      <c r="VT172" s="82"/>
      <c r="VU172" s="82"/>
      <c r="VV172" s="82"/>
      <c r="VW172" s="82"/>
      <c r="VX172" s="82"/>
      <c r="VY172" s="82"/>
      <c r="VZ172" s="82"/>
      <c r="WA172" s="82"/>
      <c r="WB172" s="82"/>
      <c r="WC172" s="82"/>
      <c r="WD172" s="82"/>
      <c r="WE172" s="82"/>
      <c r="WF172" s="82"/>
      <c r="WG172" s="82"/>
      <c r="WH172" s="82"/>
      <c r="WI172" s="82"/>
      <c r="WJ172" s="82"/>
      <c r="WK172" s="82"/>
      <c r="WL172" s="82"/>
      <c r="WM172" s="82"/>
      <c r="WN172" s="82"/>
      <c r="WO172" s="82"/>
      <c r="WP172" s="82"/>
      <c r="WQ172" s="82"/>
      <c r="WR172" s="82"/>
      <c r="WS172" s="82"/>
      <c r="WT172" s="82"/>
      <c r="WU172" s="82"/>
      <c r="WV172" s="82"/>
      <c r="WW172" s="82"/>
      <c r="WX172" s="82"/>
      <c r="WY172" s="82"/>
      <c r="WZ172" s="82"/>
      <c r="XA172" s="82"/>
      <c r="XB172" s="82"/>
      <c r="XC172" s="82"/>
      <c r="XD172" s="82"/>
      <c r="XE172" s="82"/>
      <c r="XF172" s="82"/>
      <c r="XG172" s="82"/>
      <c r="XH172" s="82"/>
      <c r="XI172" s="82"/>
      <c r="XJ172" s="82"/>
      <c r="XK172" s="82"/>
      <c r="XL172" s="82"/>
      <c r="XM172" s="82"/>
      <c r="XN172" s="82"/>
      <c r="XO172" s="82"/>
      <c r="XP172" s="82"/>
      <c r="XQ172" s="82"/>
      <c r="XR172" s="82"/>
      <c r="XS172" s="82"/>
      <c r="XT172" s="82"/>
      <c r="XU172" s="82"/>
      <c r="XV172" s="82"/>
      <c r="XW172" s="82"/>
      <c r="XX172" s="82"/>
      <c r="XY172" s="82"/>
      <c r="XZ172" s="82"/>
      <c r="YA172" s="82"/>
      <c r="YB172" s="82"/>
      <c r="YC172" s="82"/>
      <c r="YD172" s="82"/>
      <c r="YE172" s="82"/>
      <c r="YF172" s="82"/>
      <c r="YG172" s="82"/>
      <c r="YH172" s="82"/>
      <c r="YI172" s="82"/>
      <c r="YJ172" s="82"/>
      <c r="YK172" s="82"/>
      <c r="YL172" s="82"/>
      <c r="YM172" s="82"/>
      <c r="YN172" s="82"/>
      <c r="YO172" s="82"/>
      <c r="YP172" s="82"/>
      <c r="YQ172" s="82"/>
      <c r="YR172" s="82"/>
      <c r="YS172" s="82"/>
      <c r="YT172" s="82"/>
      <c r="YU172" s="82"/>
      <c r="YV172" s="82"/>
      <c r="YW172" s="82"/>
      <c r="YX172" s="82"/>
      <c r="YY172" s="82"/>
      <c r="YZ172" s="82"/>
      <c r="ZA172" s="82"/>
      <c r="ZB172" s="82"/>
      <c r="ZC172" s="82"/>
      <c r="ZD172" s="82"/>
      <c r="ZE172" s="82"/>
      <c r="ZF172" s="82"/>
      <c r="ZG172" s="82"/>
      <c r="ZH172" s="82"/>
      <c r="ZI172" s="82"/>
      <c r="ZJ172" s="82"/>
      <c r="ZK172" s="82"/>
      <c r="ZL172" s="82"/>
      <c r="ZM172" s="82"/>
      <c r="ZN172" s="82"/>
      <c r="ZO172" s="82"/>
      <c r="ZP172" s="82"/>
      <c r="ZQ172" s="82"/>
      <c r="ZR172" s="82"/>
      <c r="ZS172" s="82"/>
      <c r="ZT172" s="82"/>
      <c r="ZU172" s="82"/>
      <c r="ZV172" s="82"/>
      <c r="ZW172" s="82"/>
      <c r="ZX172" s="82"/>
      <c r="ZY172" s="82"/>
      <c r="ZZ172" s="82"/>
      <c r="AAA172" s="82"/>
      <c r="AAB172" s="82"/>
      <c r="AAC172" s="82"/>
      <c r="AAD172" s="82"/>
      <c r="AAE172" s="82"/>
      <c r="AAF172" s="82"/>
      <c r="AAG172" s="82"/>
      <c r="AAH172" s="82"/>
      <c r="AAI172" s="82"/>
      <c r="AAJ172" s="82"/>
      <c r="AAK172" s="82"/>
      <c r="AAL172" s="82"/>
      <c r="AAM172" s="82"/>
      <c r="AAN172" s="82"/>
      <c r="AAO172" s="82"/>
      <c r="AAP172" s="82"/>
      <c r="AAQ172" s="82"/>
      <c r="AAR172" s="82"/>
      <c r="AAS172" s="82"/>
      <c r="AAT172" s="82"/>
      <c r="AAU172" s="82"/>
      <c r="AAV172" s="82"/>
      <c r="AAW172" s="82"/>
      <c r="AAX172" s="82"/>
      <c r="AAY172" s="82"/>
      <c r="AAZ172" s="82"/>
      <c r="ABA172" s="82"/>
      <c r="ABB172" s="82"/>
      <c r="ABC172" s="82"/>
      <c r="ABD172" s="82"/>
      <c r="ABE172" s="82"/>
      <c r="ABF172" s="82"/>
      <c r="ABG172" s="82"/>
      <c r="ABH172" s="82"/>
      <c r="ABI172" s="82"/>
      <c r="ABJ172" s="82"/>
      <c r="ABK172" s="82"/>
      <c r="ABL172" s="82"/>
      <c r="ABM172" s="82"/>
      <c r="ABN172" s="82"/>
      <c r="ABO172" s="82"/>
      <c r="ABP172" s="82"/>
      <c r="ABQ172" s="82"/>
      <c r="ABR172" s="82"/>
      <c r="ABS172" s="82"/>
      <c r="ABT172" s="82"/>
      <c r="ABU172" s="82"/>
      <c r="ABV172" s="82"/>
      <c r="ABW172" s="82"/>
      <c r="ABX172" s="82"/>
      <c r="ABY172" s="82"/>
      <c r="ABZ172" s="82"/>
      <c r="ACA172" s="82"/>
      <c r="ACB172" s="82"/>
      <c r="ACC172" s="82"/>
      <c r="ACD172" s="82"/>
      <c r="ACE172" s="82"/>
      <c r="ACF172" s="82"/>
      <c r="ACG172" s="82"/>
      <c r="ACH172" s="82"/>
      <c r="ACI172" s="82"/>
      <c r="ACJ172" s="82"/>
      <c r="ACK172" s="82"/>
      <c r="ACL172" s="82"/>
      <c r="ACM172" s="82"/>
      <c r="ACN172" s="82"/>
      <c r="ACO172" s="82"/>
      <c r="ACP172" s="82"/>
      <c r="ACQ172" s="82"/>
      <c r="ACR172" s="82"/>
      <c r="ACS172" s="82"/>
      <c r="ACT172" s="82"/>
      <c r="ACU172" s="82"/>
      <c r="ACV172" s="82"/>
      <c r="ACW172" s="82"/>
      <c r="ACX172" s="82"/>
      <c r="ACY172" s="82"/>
      <c r="ACZ172" s="82"/>
      <c r="ADA172" s="82"/>
      <c r="ADB172" s="82"/>
      <c r="ADC172" s="82"/>
      <c r="ADD172" s="82"/>
      <c r="ADE172" s="82"/>
      <c r="ADF172" s="82"/>
      <c r="ADG172" s="82"/>
      <c r="ADH172" s="82"/>
      <c r="ADI172" s="82"/>
      <c r="ADJ172" s="82"/>
      <c r="ADK172" s="82"/>
      <c r="ADL172" s="82"/>
      <c r="ADM172" s="82"/>
      <c r="ADN172" s="82"/>
      <c r="ADO172" s="82"/>
      <c r="ADP172" s="82"/>
      <c r="ADQ172" s="82"/>
      <c r="ADR172" s="82"/>
      <c r="ADS172" s="82"/>
      <c r="ADT172" s="82"/>
      <c r="ADU172" s="82"/>
      <c r="ADV172" s="82"/>
      <c r="ADW172" s="82"/>
      <c r="ADX172" s="82"/>
      <c r="ADY172" s="82"/>
      <c r="ADZ172" s="82"/>
      <c r="AEA172" s="82"/>
      <c r="AEB172" s="82"/>
      <c r="AEC172" s="82"/>
      <c r="AED172" s="82"/>
      <c r="AEE172" s="82"/>
      <c r="AEF172" s="82"/>
      <c r="AEG172" s="82"/>
      <c r="AEH172" s="82"/>
      <c r="AEI172" s="82"/>
      <c r="AEJ172" s="82"/>
      <c r="AEK172" s="82"/>
      <c r="AEL172" s="82"/>
      <c r="AEM172" s="82"/>
      <c r="AEN172" s="82"/>
      <c r="AEO172" s="82"/>
      <c r="AEP172" s="82"/>
      <c r="AEQ172" s="82"/>
      <c r="AER172" s="82"/>
      <c r="AES172" s="82"/>
      <c r="AET172" s="82"/>
      <c r="AEU172" s="82"/>
      <c r="AEV172" s="82"/>
      <c r="AEW172" s="82"/>
      <c r="AEX172" s="82"/>
      <c r="AEY172" s="82"/>
      <c r="AEZ172" s="82"/>
      <c r="AFA172" s="82"/>
      <c r="AFB172" s="82"/>
      <c r="AFC172" s="82"/>
      <c r="AFD172" s="82"/>
      <c r="AFE172" s="82"/>
      <c r="AFF172" s="82"/>
      <c r="AFG172" s="82"/>
      <c r="AFH172" s="82"/>
      <c r="AFI172" s="82"/>
      <c r="AFJ172" s="82"/>
      <c r="AFK172" s="82"/>
      <c r="AFL172" s="82"/>
      <c r="AFM172" s="82"/>
      <c r="AFN172" s="82"/>
      <c r="AFO172" s="82"/>
      <c r="AFP172" s="82"/>
      <c r="AFQ172" s="82"/>
      <c r="AFR172" s="82"/>
      <c r="AFS172" s="82"/>
      <c r="AFT172" s="82"/>
      <c r="AFU172" s="82"/>
      <c r="AFV172" s="82"/>
      <c r="AFW172" s="82"/>
      <c r="AFX172" s="82"/>
      <c r="AFY172" s="82"/>
      <c r="AFZ172" s="82"/>
      <c r="AGA172" s="82"/>
      <c r="AGB172" s="82"/>
      <c r="AGC172" s="82"/>
      <c r="AGD172" s="82"/>
      <c r="AGE172" s="82"/>
      <c r="AGF172" s="82"/>
      <c r="AGG172" s="82"/>
      <c r="AGH172" s="82"/>
      <c r="AGI172" s="82"/>
      <c r="AGJ172" s="82"/>
      <c r="AGK172" s="82"/>
      <c r="AGL172" s="82"/>
      <c r="AGM172" s="82"/>
      <c r="AGN172" s="82"/>
      <c r="AGO172" s="82"/>
      <c r="AGP172" s="82"/>
      <c r="AGQ172" s="82"/>
      <c r="AGR172" s="82"/>
      <c r="AGS172" s="82"/>
      <c r="AGT172" s="82"/>
      <c r="AGU172" s="82"/>
      <c r="AGV172" s="82"/>
      <c r="AGW172" s="82"/>
      <c r="AGX172" s="82"/>
      <c r="AGY172" s="82"/>
      <c r="AGZ172" s="82"/>
      <c r="AHA172" s="82"/>
      <c r="AHB172" s="82"/>
      <c r="AHC172" s="82"/>
      <c r="AHD172" s="82"/>
      <c r="AHE172" s="82"/>
      <c r="AHF172" s="82"/>
      <c r="AHG172" s="82"/>
      <c r="AHH172" s="82"/>
      <c r="AHI172" s="82"/>
      <c r="AHJ172" s="82"/>
      <c r="AHK172" s="82"/>
      <c r="AHL172" s="82"/>
      <c r="AHM172" s="82"/>
      <c r="AHN172" s="82"/>
      <c r="AHO172" s="82"/>
      <c r="AHP172" s="82"/>
      <c r="AHQ172" s="82"/>
      <c r="AHR172" s="82"/>
      <c r="AHS172" s="82"/>
      <c r="AHT172" s="82"/>
      <c r="AHU172" s="82"/>
      <c r="AHV172" s="82"/>
      <c r="AHW172" s="82"/>
      <c r="AHX172" s="82"/>
      <c r="AHY172" s="82"/>
      <c r="AHZ172" s="82"/>
      <c r="AIA172" s="82"/>
      <c r="AIB172" s="82"/>
      <c r="AIC172" s="82"/>
      <c r="AID172" s="82"/>
      <c r="AIE172" s="82"/>
      <c r="AIF172" s="82"/>
      <c r="AIG172" s="82"/>
      <c r="AIH172" s="82"/>
      <c r="AII172" s="82"/>
      <c r="AIJ172" s="82"/>
      <c r="AIK172" s="82"/>
      <c r="AIL172" s="82"/>
      <c r="AIM172" s="82"/>
      <c r="AIN172" s="82"/>
      <c r="AIO172" s="82"/>
      <c r="AIP172" s="82"/>
      <c r="AIQ172" s="82"/>
      <c r="AIR172" s="82"/>
      <c r="AIS172" s="82"/>
      <c r="AIT172" s="82"/>
      <c r="AIU172" s="82"/>
      <c r="AIV172" s="82"/>
      <c r="AIW172" s="82"/>
      <c r="AIX172" s="82"/>
      <c r="AIY172" s="82"/>
      <c r="AIZ172" s="82"/>
      <c r="AJA172" s="82"/>
      <c r="AJB172" s="82"/>
      <c r="AJC172" s="82"/>
      <c r="AJD172" s="82"/>
      <c r="AJE172" s="82"/>
      <c r="AJF172" s="82"/>
      <c r="AJG172" s="82"/>
      <c r="AJH172" s="82"/>
      <c r="AJI172" s="82"/>
      <c r="AJJ172" s="82"/>
      <c r="AJK172" s="82"/>
      <c r="AJL172" s="82"/>
      <c r="AJM172" s="82"/>
      <c r="AJN172" s="82"/>
      <c r="AJO172" s="82"/>
      <c r="AJP172" s="82"/>
      <c r="AJQ172" s="82"/>
      <c r="AJR172" s="82"/>
      <c r="AJS172" s="82"/>
      <c r="AJT172" s="82"/>
      <c r="AJU172" s="82"/>
      <c r="AJV172" s="82"/>
      <c r="AJW172" s="82"/>
      <c r="AJX172" s="82"/>
      <c r="AJY172" s="82"/>
      <c r="AJZ172" s="82"/>
      <c r="AKA172" s="82"/>
      <c r="AKB172" s="82"/>
      <c r="AKC172" s="82"/>
      <c r="AKD172" s="82"/>
      <c r="AKE172" s="82"/>
      <c r="AKF172" s="82"/>
      <c r="AKG172" s="82"/>
      <c r="AKH172" s="82"/>
      <c r="AKI172" s="82"/>
      <c r="AKJ172" s="82"/>
      <c r="AKK172" s="82"/>
      <c r="AKL172" s="82"/>
      <c r="AKM172" s="82"/>
      <c r="AKN172" s="82"/>
      <c r="AKO172" s="82"/>
      <c r="AKP172" s="82"/>
      <c r="AKQ172" s="82"/>
      <c r="AKR172" s="82"/>
      <c r="AKS172" s="82"/>
      <c r="AKT172" s="82"/>
      <c r="AKU172" s="82"/>
      <c r="AKV172" s="82"/>
      <c r="AKW172" s="82"/>
      <c r="AKX172" s="82"/>
      <c r="AKY172" s="82"/>
      <c r="AKZ172" s="82"/>
      <c r="ALA172" s="82"/>
      <c r="ALB172" s="82"/>
      <c r="ALC172" s="82"/>
      <c r="ALD172" s="82"/>
      <c r="ALE172" s="82"/>
      <c r="ALF172" s="82"/>
      <c r="ALG172" s="82"/>
      <c r="ALH172" s="82"/>
      <c r="ALI172" s="82"/>
      <c r="ALJ172" s="82"/>
      <c r="ALK172" s="82"/>
      <c r="ALL172" s="82"/>
      <c r="ALM172" s="82"/>
      <c r="ALN172" s="82"/>
      <c r="ALO172" s="82"/>
      <c r="ALP172" s="82"/>
      <c r="ALQ172" s="82"/>
      <c r="ALR172" s="82"/>
      <c r="ALS172" s="82"/>
      <c r="ALT172" s="82"/>
      <c r="ALU172" s="82"/>
      <c r="ALV172" s="82"/>
      <c r="ALW172" s="82"/>
      <c r="ALX172" s="82"/>
      <c r="ALY172" s="82"/>
      <c r="ALZ172" s="82"/>
      <c r="AMA172" s="82"/>
      <c r="AMB172" s="82"/>
      <c r="AMC172" s="82"/>
      <c r="AMD172" s="82"/>
      <c r="AME172" s="82"/>
      <c r="AMF172" s="82"/>
      <c r="AMG172" s="82"/>
      <c r="AMH172" s="82"/>
      <c r="AMI172" s="82"/>
      <c r="AMJ172" s="82"/>
    </row>
    <row r="173" spans="1:1024" s="84" customFormat="1" ht="51" outlineLevel="1" x14ac:dyDescent="0.2">
      <c r="A173" s="90" t="s">
        <v>939</v>
      </c>
      <c r="B173" s="90">
        <v>99262</v>
      </c>
      <c r="C173" s="90" t="s">
        <v>21</v>
      </c>
      <c r="D173" s="91" t="s">
        <v>584</v>
      </c>
      <c r="E173" s="90" t="s">
        <v>331</v>
      </c>
      <c r="F173" s="105">
        <v>6</v>
      </c>
      <c r="G173" s="92"/>
      <c r="H173" s="93"/>
      <c r="I173" s="94">
        <f>ROUND(H173*F173,2)</f>
        <v>0</v>
      </c>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82"/>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82"/>
      <c r="JY173" s="82"/>
      <c r="JZ173" s="82"/>
      <c r="KA173" s="82"/>
      <c r="KB173" s="82"/>
      <c r="KC173" s="82"/>
      <c r="KD173" s="82"/>
      <c r="KE173" s="82"/>
      <c r="KF173" s="82"/>
      <c r="KG173" s="82"/>
      <c r="KH173" s="82"/>
      <c r="KI173" s="82"/>
      <c r="KJ173" s="82"/>
      <c r="KK173" s="82"/>
      <c r="KL173" s="82"/>
      <c r="KM173" s="82"/>
      <c r="KN173" s="82"/>
      <c r="KO173" s="82"/>
      <c r="KP173" s="82"/>
      <c r="KQ173" s="82"/>
      <c r="KR173" s="82"/>
      <c r="KS173" s="82"/>
      <c r="KT173" s="82"/>
      <c r="KU173" s="82"/>
      <c r="KV173" s="82"/>
      <c r="KW173" s="82"/>
      <c r="KX173" s="82"/>
      <c r="KY173" s="82"/>
      <c r="KZ173" s="82"/>
      <c r="LA173" s="82"/>
      <c r="LB173" s="82"/>
      <c r="LC173" s="82"/>
      <c r="LD173" s="82"/>
      <c r="LE173" s="82"/>
      <c r="LF173" s="82"/>
      <c r="LG173" s="82"/>
      <c r="LH173" s="82"/>
      <c r="LI173" s="82"/>
      <c r="LJ173" s="82"/>
      <c r="LK173" s="82"/>
      <c r="LL173" s="82"/>
      <c r="LM173" s="82"/>
      <c r="LN173" s="82"/>
      <c r="LO173" s="82"/>
      <c r="LP173" s="82"/>
      <c r="LQ173" s="82"/>
      <c r="LR173" s="82"/>
      <c r="LS173" s="82"/>
      <c r="LT173" s="82"/>
      <c r="LU173" s="82"/>
      <c r="LV173" s="82"/>
      <c r="LW173" s="82"/>
      <c r="LX173" s="82"/>
      <c r="LY173" s="82"/>
      <c r="LZ173" s="82"/>
      <c r="MA173" s="82"/>
      <c r="MB173" s="82"/>
      <c r="MC173" s="82"/>
      <c r="MD173" s="82"/>
      <c r="ME173" s="82"/>
      <c r="MF173" s="82"/>
      <c r="MG173" s="82"/>
      <c r="MH173" s="82"/>
      <c r="MI173" s="82"/>
      <c r="MJ173" s="82"/>
      <c r="MK173" s="82"/>
      <c r="ML173" s="82"/>
      <c r="MM173" s="82"/>
      <c r="MN173" s="82"/>
      <c r="MO173" s="82"/>
      <c r="MP173" s="82"/>
      <c r="MQ173" s="82"/>
      <c r="MR173" s="82"/>
      <c r="MS173" s="82"/>
      <c r="MT173" s="82"/>
      <c r="MU173" s="82"/>
      <c r="MV173" s="82"/>
      <c r="MW173" s="82"/>
      <c r="MX173" s="82"/>
      <c r="MY173" s="82"/>
      <c r="MZ173" s="82"/>
      <c r="NA173" s="82"/>
      <c r="NB173" s="82"/>
      <c r="NC173" s="82"/>
      <c r="ND173" s="82"/>
      <c r="NE173" s="82"/>
      <c r="NF173" s="82"/>
      <c r="NG173" s="82"/>
      <c r="NH173" s="82"/>
      <c r="NI173" s="82"/>
      <c r="NJ173" s="82"/>
      <c r="NK173" s="82"/>
      <c r="NL173" s="82"/>
      <c r="NM173" s="82"/>
      <c r="NN173" s="82"/>
      <c r="NO173" s="82"/>
      <c r="NP173" s="82"/>
      <c r="NQ173" s="82"/>
      <c r="NR173" s="82"/>
      <c r="NS173" s="82"/>
      <c r="NT173" s="82"/>
      <c r="NU173" s="82"/>
      <c r="NV173" s="82"/>
      <c r="NW173" s="82"/>
      <c r="NX173" s="82"/>
      <c r="NY173" s="82"/>
      <c r="NZ173" s="82"/>
      <c r="OA173" s="82"/>
      <c r="OB173" s="82"/>
      <c r="OC173" s="82"/>
      <c r="OD173" s="82"/>
      <c r="OE173" s="82"/>
      <c r="OF173" s="82"/>
      <c r="OG173" s="82"/>
      <c r="OH173" s="82"/>
      <c r="OI173" s="82"/>
      <c r="OJ173" s="82"/>
      <c r="OK173" s="82"/>
      <c r="OL173" s="82"/>
      <c r="OM173" s="82"/>
      <c r="ON173" s="82"/>
      <c r="OO173" s="82"/>
      <c r="OP173" s="82"/>
      <c r="OQ173" s="82"/>
      <c r="OR173" s="82"/>
      <c r="OS173" s="82"/>
      <c r="OT173" s="82"/>
      <c r="OU173" s="82"/>
      <c r="OV173" s="82"/>
      <c r="OW173" s="82"/>
      <c r="OX173" s="82"/>
      <c r="OY173" s="82"/>
      <c r="OZ173" s="82"/>
      <c r="PA173" s="82"/>
      <c r="PB173" s="82"/>
      <c r="PC173" s="82"/>
      <c r="PD173" s="82"/>
      <c r="PE173" s="82"/>
      <c r="PF173" s="82"/>
      <c r="PG173" s="82"/>
      <c r="PH173" s="82"/>
      <c r="PI173" s="82"/>
      <c r="PJ173" s="82"/>
      <c r="PK173" s="82"/>
      <c r="PL173" s="82"/>
      <c r="PM173" s="82"/>
      <c r="PN173" s="82"/>
      <c r="PO173" s="82"/>
      <c r="PP173" s="82"/>
      <c r="PQ173" s="82"/>
      <c r="PR173" s="82"/>
      <c r="PS173" s="82"/>
      <c r="PT173" s="82"/>
      <c r="PU173" s="82"/>
      <c r="PV173" s="82"/>
      <c r="PW173" s="82"/>
      <c r="PX173" s="82"/>
      <c r="PY173" s="82"/>
      <c r="PZ173" s="82"/>
      <c r="QA173" s="82"/>
      <c r="QB173" s="82"/>
      <c r="QC173" s="82"/>
      <c r="QD173" s="82"/>
      <c r="QE173" s="82"/>
      <c r="QF173" s="82"/>
      <c r="QG173" s="82"/>
      <c r="QH173" s="82"/>
      <c r="QI173" s="82"/>
      <c r="QJ173" s="82"/>
      <c r="QK173" s="82"/>
      <c r="QL173" s="82"/>
      <c r="QM173" s="82"/>
      <c r="QN173" s="82"/>
      <c r="QO173" s="82"/>
      <c r="QP173" s="82"/>
      <c r="QQ173" s="82"/>
      <c r="QR173" s="82"/>
      <c r="QS173" s="82"/>
      <c r="QT173" s="82"/>
      <c r="QU173" s="82"/>
      <c r="QV173" s="82"/>
      <c r="QW173" s="82"/>
      <c r="QX173" s="82"/>
      <c r="QY173" s="82"/>
      <c r="QZ173" s="82"/>
      <c r="RA173" s="82"/>
      <c r="RB173" s="82"/>
      <c r="RC173" s="82"/>
      <c r="RD173" s="82"/>
      <c r="RE173" s="82"/>
      <c r="RF173" s="82"/>
      <c r="RG173" s="82"/>
      <c r="RH173" s="82"/>
      <c r="RI173" s="82"/>
      <c r="RJ173" s="82"/>
      <c r="RK173" s="82"/>
      <c r="RL173" s="82"/>
      <c r="RM173" s="82"/>
      <c r="RN173" s="82"/>
      <c r="RO173" s="82"/>
      <c r="RP173" s="82"/>
      <c r="RQ173" s="82"/>
      <c r="RR173" s="82"/>
      <c r="RS173" s="82"/>
      <c r="RT173" s="82"/>
      <c r="RU173" s="82"/>
      <c r="RV173" s="82"/>
      <c r="RW173" s="82"/>
      <c r="RX173" s="82"/>
      <c r="RY173" s="82"/>
      <c r="RZ173" s="82"/>
      <c r="SA173" s="82"/>
      <c r="SB173" s="82"/>
      <c r="SC173" s="82"/>
      <c r="SD173" s="82"/>
      <c r="SE173" s="82"/>
      <c r="SF173" s="82"/>
      <c r="SG173" s="82"/>
      <c r="SH173" s="82"/>
      <c r="SI173" s="82"/>
      <c r="SJ173" s="82"/>
      <c r="SK173" s="82"/>
      <c r="SL173" s="82"/>
      <c r="SM173" s="82"/>
      <c r="SN173" s="82"/>
      <c r="SO173" s="82"/>
      <c r="SP173" s="82"/>
      <c r="SQ173" s="82"/>
      <c r="SR173" s="82"/>
      <c r="SS173" s="82"/>
      <c r="ST173" s="82"/>
      <c r="SU173" s="82"/>
      <c r="SV173" s="82"/>
      <c r="SW173" s="82"/>
      <c r="SX173" s="82"/>
      <c r="SY173" s="82"/>
      <c r="SZ173" s="82"/>
      <c r="TA173" s="82"/>
      <c r="TB173" s="82"/>
      <c r="TC173" s="82"/>
      <c r="TD173" s="82"/>
      <c r="TE173" s="82"/>
      <c r="TF173" s="82"/>
      <c r="TG173" s="82"/>
      <c r="TH173" s="82"/>
      <c r="TI173" s="82"/>
      <c r="TJ173" s="82"/>
      <c r="TK173" s="82"/>
      <c r="TL173" s="82"/>
      <c r="TM173" s="82"/>
      <c r="TN173" s="82"/>
      <c r="TO173" s="82"/>
      <c r="TP173" s="82"/>
      <c r="TQ173" s="82"/>
      <c r="TR173" s="82"/>
      <c r="TS173" s="82"/>
      <c r="TT173" s="82"/>
      <c r="TU173" s="82"/>
      <c r="TV173" s="82"/>
      <c r="TW173" s="82"/>
      <c r="TX173" s="82"/>
      <c r="TY173" s="82"/>
      <c r="TZ173" s="82"/>
      <c r="UA173" s="82"/>
      <c r="UB173" s="82"/>
      <c r="UC173" s="82"/>
      <c r="UD173" s="82"/>
      <c r="UE173" s="82"/>
      <c r="UF173" s="82"/>
      <c r="UG173" s="82"/>
      <c r="UH173" s="82"/>
      <c r="UI173" s="82"/>
      <c r="UJ173" s="82"/>
      <c r="UK173" s="82"/>
      <c r="UL173" s="82"/>
      <c r="UM173" s="82"/>
      <c r="UN173" s="82"/>
      <c r="UO173" s="82"/>
      <c r="UP173" s="82"/>
      <c r="UQ173" s="82"/>
      <c r="UR173" s="82"/>
      <c r="US173" s="82"/>
      <c r="UT173" s="82"/>
      <c r="UU173" s="82"/>
      <c r="UV173" s="82"/>
      <c r="UW173" s="82"/>
      <c r="UX173" s="82"/>
      <c r="UY173" s="82"/>
      <c r="UZ173" s="82"/>
      <c r="VA173" s="82"/>
      <c r="VB173" s="82"/>
      <c r="VC173" s="82"/>
      <c r="VD173" s="82"/>
      <c r="VE173" s="82"/>
      <c r="VF173" s="82"/>
      <c r="VG173" s="82"/>
      <c r="VH173" s="82"/>
      <c r="VI173" s="82"/>
      <c r="VJ173" s="82"/>
      <c r="VK173" s="82"/>
      <c r="VL173" s="82"/>
      <c r="VM173" s="82"/>
      <c r="VN173" s="82"/>
      <c r="VO173" s="82"/>
      <c r="VP173" s="82"/>
      <c r="VQ173" s="82"/>
      <c r="VR173" s="82"/>
      <c r="VS173" s="82"/>
      <c r="VT173" s="82"/>
      <c r="VU173" s="82"/>
      <c r="VV173" s="82"/>
      <c r="VW173" s="82"/>
      <c r="VX173" s="82"/>
      <c r="VY173" s="82"/>
      <c r="VZ173" s="82"/>
      <c r="WA173" s="82"/>
      <c r="WB173" s="82"/>
      <c r="WC173" s="82"/>
      <c r="WD173" s="82"/>
      <c r="WE173" s="82"/>
      <c r="WF173" s="82"/>
      <c r="WG173" s="82"/>
      <c r="WH173" s="82"/>
      <c r="WI173" s="82"/>
      <c r="WJ173" s="82"/>
      <c r="WK173" s="82"/>
      <c r="WL173" s="82"/>
      <c r="WM173" s="82"/>
      <c r="WN173" s="82"/>
      <c r="WO173" s="82"/>
      <c r="WP173" s="82"/>
      <c r="WQ173" s="82"/>
      <c r="WR173" s="82"/>
      <c r="WS173" s="82"/>
      <c r="WT173" s="82"/>
      <c r="WU173" s="82"/>
      <c r="WV173" s="82"/>
      <c r="WW173" s="82"/>
      <c r="WX173" s="82"/>
      <c r="WY173" s="82"/>
      <c r="WZ173" s="82"/>
      <c r="XA173" s="82"/>
      <c r="XB173" s="82"/>
      <c r="XC173" s="82"/>
      <c r="XD173" s="82"/>
      <c r="XE173" s="82"/>
      <c r="XF173" s="82"/>
      <c r="XG173" s="82"/>
      <c r="XH173" s="82"/>
      <c r="XI173" s="82"/>
      <c r="XJ173" s="82"/>
      <c r="XK173" s="82"/>
      <c r="XL173" s="82"/>
      <c r="XM173" s="82"/>
      <c r="XN173" s="82"/>
      <c r="XO173" s="82"/>
      <c r="XP173" s="82"/>
      <c r="XQ173" s="82"/>
      <c r="XR173" s="82"/>
      <c r="XS173" s="82"/>
      <c r="XT173" s="82"/>
      <c r="XU173" s="82"/>
      <c r="XV173" s="82"/>
      <c r="XW173" s="82"/>
      <c r="XX173" s="82"/>
      <c r="XY173" s="82"/>
      <c r="XZ173" s="82"/>
      <c r="YA173" s="82"/>
      <c r="YB173" s="82"/>
      <c r="YC173" s="82"/>
      <c r="YD173" s="82"/>
      <c r="YE173" s="82"/>
      <c r="YF173" s="82"/>
      <c r="YG173" s="82"/>
      <c r="YH173" s="82"/>
      <c r="YI173" s="82"/>
      <c r="YJ173" s="82"/>
      <c r="YK173" s="82"/>
      <c r="YL173" s="82"/>
      <c r="YM173" s="82"/>
      <c r="YN173" s="82"/>
      <c r="YO173" s="82"/>
      <c r="YP173" s="82"/>
      <c r="YQ173" s="82"/>
      <c r="YR173" s="82"/>
      <c r="YS173" s="82"/>
      <c r="YT173" s="82"/>
      <c r="YU173" s="82"/>
      <c r="YV173" s="82"/>
      <c r="YW173" s="82"/>
      <c r="YX173" s="82"/>
      <c r="YY173" s="82"/>
      <c r="YZ173" s="82"/>
      <c r="ZA173" s="82"/>
      <c r="ZB173" s="82"/>
      <c r="ZC173" s="82"/>
      <c r="ZD173" s="82"/>
      <c r="ZE173" s="82"/>
      <c r="ZF173" s="82"/>
      <c r="ZG173" s="82"/>
      <c r="ZH173" s="82"/>
      <c r="ZI173" s="82"/>
      <c r="ZJ173" s="82"/>
      <c r="ZK173" s="82"/>
      <c r="ZL173" s="82"/>
      <c r="ZM173" s="82"/>
      <c r="ZN173" s="82"/>
      <c r="ZO173" s="82"/>
      <c r="ZP173" s="82"/>
      <c r="ZQ173" s="82"/>
      <c r="ZR173" s="82"/>
      <c r="ZS173" s="82"/>
      <c r="ZT173" s="82"/>
      <c r="ZU173" s="82"/>
      <c r="ZV173" s="82"/>
      <c r="ZW173" s="82"/>
      <c r="ZX173" s="82"/>
      <c r="ZY173" s="82"/>
      <c r="ZZ173" s="82"/>
      <c r="AAA173" s="82"/>
      <c r="AAB173" s="82"/>
      <c r="AAC173" s="82"/>
      <c r="AAD173" s="82"/>
      <c r="AAE173" s="82"/>
      <c r="AAF173" s="82"/>
      <c r="AAG173" s="82"/>
      <c r="AAH173" s="82"/>
      <c r="AAI173" s="82"/>
      <c r="AAJ173" s="82"/>
      <c r="AAK173" s="82"/>
      <c r="AAL173" s="82"/>
      <c r="AAM173" s="82"/>
      <c r="AAN173" s="82"/>
      <c r="AAO173" s="82"/>
      <c r="AAP173" s="82"/>
      <c r="AAQ173" s="82"/>
      <c r="AAR173" s="82"/>
      <c r="AAS173" s="82"/>
      <c r="AAT173" s="82"/>
      <c r="AAU173" s="82"/>
      <c r="AAV173" s="82"/>
      <c r="AAW173" s="82"/>
      <c r="AAX173" s="82"/>
      <c r="AAY173" s="82"/>
      <c r="AAZ173" s="82"/>
      <c r="ABA173" s="82"/>
      <c r="ABB173" s="82"/>
      <c r="ABC173" s="82"/>
      <c r="ABD173" s="82"/>
      <c r="ABE173" s="82"/>
      <c r="ABF173" s="82"/>
      <c r="ABG173" s="82"/>
      <c r="ABH173" s="82"/>
      <c r="ABI173" s="82"/>
      <c r="ABJ173" s="82"/>
      <c r="ABK173" s="82"/>
      <c r="ABL173" s="82"/>
      <c r="ABM173" s="82"/>
      <c r="ABN173" s="82"/>
      <c r="ABO173" s="82"/>
      <c r="ABP173" s="82"/>
      <c r="ABQ173" s="82"/>
      <c r="ABR173" s="82"/>
      <c r="ABS173" s="82"/>
      <c r="ABT173" s="82"/>
      <c r="ABU173" s="82"/>
      <c r="ABV173" s="82"/>
      <c r="ABW173" s="82"/>
      <c r="ABX173" s="82"/>
      <c r="ABY173" s="82"/>
      <c r="ABZ173" s="82"/>
      <c r="ACA173" s="82"/>
      <c r="ACB173" s="82"/>
      <c r="ACC173" s="82"/>
      <c r="ACD173" s="82"/>
      <c r="ACE173" s="82"/>
      <c r="ACF173" s="82"/>
      <c r="ACG173" s="82"/>
      <c r="ACH173" s="82"/>
      <c r="ACI173" s="82"/>
      <c r="ACJ173" s="82"/>
      <c r="ACK173" s="82"/>
      <c r="ACL173" s="82"/>
      <c r="ACM173" s="82"/>
      <c r="ACN173" s="82"/>
      <c r="ACO173" s="82"/>
      <c r="ACP173" s="82"/>
      <c r="ACQ173" s="82"/>
      <c r="ACR173" s="82"/>
      <c r="ACS173" s="82"/>
      <c r="ACT173" s="82"/>
      <c r="ACU173" s="82"/>
      <c r="ACV173" s="82"/>
      <c r="ACW173" s="82"/>
      <c r="ACX173" s="82"/>
      <c r="ACY173" s="82"/>
      <c r="ACZ173" s="82"/>
      <c r="ADA173" s="82"/>
      <c r="ADB173" s="82"/>
      <c r="ADC173" s="82"/>
      <c r="ADD173" s="82"/>
      <c r="ADE173" s="82"/>
      <c r="ADF173" s="82"/>
      <c r="ADG173" s="82"/>
      <c r="ADH173" s="82"/>
      <c r="ADI173" s="82"/>
      <c r="ADJ173" s="82"/>
      <c r="ADK173" s="82"/>
      <c r="ADL173" s="82"/>
      <c r="ADM173" s="82"/>
      <c r="ADN173" s="82"/>
      <c r="ADO173" s="82"/>
      <c r="ADP173" s="82"/>
      <c r="ADQ173" s="82"/>
      <c r="ADR173" s="82"/>
      <c r="ADS173" s="82"/>
      <c r="ADT173" s="82"/>
      <c r="ADU173" s="82"/>
      <c r="ADV173" s="82"/>
      <c r="ADW173" s="82"/>
      <c r="ADX173" s="82"/>
      <c r="ADY173" s="82"/>
      <c r="ADZ173" s="82"/>
      <c r="AEA173" s="82"/>
      <c r="AEB173" s="82"/>
      <c r="AEC173" s="82"/>
      <c r="AED173" s="82"/>
      <c r="AEE173" s="82"/>
      <c r="AEF173" s="82"/>
      <c r="AEG173" s="82"/>
      <c r="AEH173" s="82"/>
      <c r="AEI173" s="82"/>
      <c r="AEJ173" s="82"/>
      <c r="AEK173" s="82"/>
      <c r="AEL173" s="82"/>
      <c r="AEM173" s="82"/>
      <c r="AEN173" s="82"/>
      <c r="AEO173" s="82"/>
      <c r="AEP173" s="82"/>
      <c r="AEQ173" s="82"/>
      <c r="AER173" s="82"/>
      <c r="AES173" s="82"/>
      <c r="AET173" s="82"/>
      <c r="AEU173" s="82"/>
      <c r="AEV173" s="82"/>
      <c r="AEW173" s="82"/>
      <c r="AEX173" s="82"/>
      <c r="AEY173" s="82"/>
      <c r="AEZ173" s="82"/>
      <c r="AFA173" s="82"/>
      <c r="AFB173" s="82"/>
      <c r="AFC173" s="82"/>
      <c r="AFD173" s="82"/>
      <c r="AFE173" s="82"/>
      <c r="AFF173" s="82"/>
      <c r="AFG173" s="82"/>
      <c r="AFH173" s="82"/>
      <c r="AFI173" s="82"/>
      <c r="AFJ173" s="82"/>
      <c r="AFK173" s="82"/>
      <c r="AFL173" s="82"/>
      <c r="AFM173" s="82"/>
      <c r="AFN173" s="82"/>
      <c r="AFO173" s="82"/>
      <c r="AFP173" s="82"/>
      <c r="AFQ173" s="82"/>
      <c r="AFR173" s="82"/>
      <c r="AFS173" s="82"/>
      <c r="AFT173" s="82"/>
      <c r="AFU173" s="82"/>
      <c r="AFV173" s="82"/>
      <c r="AFW173" s="82"/>
      <c r="AFX173" s="82"/>
      <c r="AFY173" s="82"/>
      <c r="AFZ173" s="82"/>
      <c r="AGA173" s="82"/>
      <c r="AGB173" s="82"/>
      <c r="AGC173" s="82"/>
      <c r="AGD173" s="82"/>
      <c r="AGE173" s="82"/>
      <c r="AGF173" s="82"/>
      <c r="AGG173" s="82"/>
      <c r="AGH173" s="82"/>
      <c r="AGI173" s="82"/>
      <c r="AGJ173" s="82"/>
      <c r="AGK173" s="82"/>
      <c r="AGL173" s="82"/>
      <c r="AGM173" s="82"/>
      <c r="AGN173" s="82"/>
      <c r="AGO173" s="82"/>
      <c r="AGP173" s="82"/>
      <c r="AGQ173" s="82"/>
      <c r="AGR173" s="82"/>
      <c r="AGS173" s="82"/>
      <c r="AGT173" s="82"/>
      <c r="AGU173" s="82"/>
      <c r="AGV173" s="82"/>
      <c r="AGW173" s="82"/>
      <c r="AGX173" s="82"/>
      <c r="AGY173" s="82"/>
      <c r="AGZ173" s="82"/>
      <c r="AHA173" s="82"/>
      <c r="AHB173" s="82"/>
      <c r="AHC173" s="82"/>
      <c r="AHD173" s="82"/>
      <c r="AHE173" s="82"/>
      <c r="AHF173" s="82"/>
      <c r="AHG173" s="82"/>
      <c r="AHH173" s="82"/>
      <c r="AHI173" s="82"/>
      <c r="AHJ173" s="82"/>
      <c r="AHK173" s="82"/>
      <c r="AHL173" s="82"/>
      <c r="AHM173" s="82"/>
      <c r="AHN173" s="82"/>
      <c r="AHO173" s="82"/>
      <c r="AHP173" s="82"/>
      <c r="AHQ173" s="82"/>
      <c r="AHR173" s="82"/>
      <c r="AHS173" s="82"/>
      <c r="AHT173" s="82"/>
      <c r="AHU173" s="82"/>
      <c r="AHV173" s="82"/>
      <c r="AHW173" s="82"/>
      <c r="AHX173" s="82"/>
      <c r="AHY173" s="82"/>
      <c r="AHZ173" s="82"/>
      <c r="AIA173" s="82"/>
      <c r="AIB173" s="82"/>
      <c r="AIC173" s="82"/>
      <c r="AID173" s="82"/>
      <c r="AIE173" s="82"/>
      <c r="AIF173" s="82"/>
      <c r="AIG173" s="82"/>
      <c r="AIH173" s="82"/>
      <c r="AII173" s="82"/>
      <c r="AIJ173" s="82"/>
      <c r="AIK173" s="82"/>
      <c r="AIL173" s="82"/>
      <c r="AIM173" s="82"/>
      <c r="AIN173" s="82"/>
      <c r="AIO173" s="82"/>
      <c r="AIP173" s="82"/>
      <c r="AIQ173" s="82"/>
      <c r="AIR173" s="82"/>
      <c r="AIS173" s="82"/>
      <c r="AIT173" s="82"/>
      <c r="AIU173" s="82"/>
      <c r="AIV173" s="82"/>
      <c r="AIW173" s="82"/>
      <c r="AIX173" s="82"/>
      <c r="AIY173" s="82"/>
      <c r="AIZ173" s="82"/>
      <c r="AJA173" s="82"/>
      <c r="AJB173" s="82"/>
      <c r="AJC173" s="82"/>
      <c r="AJD173" s="82"/>
      <c r="AJE173" s="82"/>
      <c r="AJF173" s="82"/>
      <c r="AJG173" s="82"/>
      <c r="AJH173" s="82"/>
      <c r="AJI173" s="82"/>
      <c r="AJJ173" s="82"/>
      <c r="AJK173" s="82"/>
      <c r="AJL173" s="82"/>
      <c r="AJM173" s="82"/>
      <c r="AJN173" s="82"/>
      <c r="AJO173" s="82"/>
      <c r="AJP173" s="82"/>
      <c r="AJQ173" s="82"/>
      <c r="AJR173" s="82"/>
      <c r="AJS173" s="82"/>
      <c r="AJT173" s="82"/>
      <c r="AJU173" s="82"/>
      <c r="AJV173" s="82"/>
      <c r="AJW173" s="82"/>
      <c r="AJX173" s="82"/>
      <c r="AJY173" s="82"/>
      <c r="AJZ173" s="82"/>
      <c r="AKA173" s="82"/>
      <c r="AKB173" s="82"/>
      <c r="AKC173" s="82"/>
      <c r="AKD173" s="82"/>
      <c r="AKE173" s="82"/>
      <c r="AKF173" s="82"/>
      <c r="AKG173" s="82"/>
      <c r="AKH173" s="82"/>
      <c r="AKI173" s="82"/>
      <c r="AKJ173" s="82"/>
      <c r="AKK173" s="82"/>
      <c r="AKL173" s="82"/>
      <c r="AKM173" s="82"/>
      <c r="AKN173" s="82"/>
      <c r="AKO173" s="82"/>
      <c r="AKP173" s="82"/>
      <c r="AKQ173" s="82"/>
      <c r="AKR173" s="82"/>
      <c r="AKS173" s="82"/>
      <c r="AKT173" s="82"/>
      <c r="AKU173" s="82"/>
      <c r="AKV173" s="82"/>
      <c r="AKW173" s="82"/>
      <c r="AKX173" s="82"/>
      <c r="AKY173" s="82"/>
      <c r="AKZ173" s="82"/>
      <c r="ALA173" s="82"/>
      <c r="ALB173" s="82"/>
      <c r="ALC173" s="82"/>
      <c r="ALD173" s="82"/>
      <c r="ALE173" s="82"/>
      <c r="ALF173" s="82"/>
      <c r="ALG173" s="82"/>
      <c r="ALH173" s="82"/>
      <c r="ALI173" s="82"/>
      <c r="ALJ173" s="82"/>
      <c r="ALK173" s="82"/>
      <c r="ALL173" s="82"/>
      <c r="ALM173" s="82"/>
      <c r="ALN173" s="82"/>
      <c r="ALO173" s="82"/>
      <c r="ALP173" s="82"/>
      <c r="ALQ173" s="82"/>
      <c r="ALR173" s="82"/>
      <c r="ALS173" s="82"/>
      <c r="ALT173" s="82"/>
      <c r="ALU173" s="82"/>
      <c r="ALV173" s="82"/>
      <c r="ALW173" s="82"/>
      <c r="ALX173" s="82"/>
      <c r="ALY173" s="82"/>
      <c r="ALZ173" s="82"/>
      <c r="AMA173" s="82"/>
      <c r="AMB173" s="82"/>
      <c r="AMC173" s="82"/>
      <c r="AMD173" s="82"/>
      <c r="AME173" s="82"/>
      <c r="AMF173" s="82"/>
      <c r="AMG173" s="82"/>
      <c r="AMH173" s="82"/>
      <c r="AMI173" s="82"/>
      <c r="AMJ173" s="82"/>
    </row>
    <row r="174" spans="1:1024" s="82" customFormat="1" ht="15" customHeight="1" outlineLevel="1" x14ac:dyDescent="0.2">
      <c r="A174" s="109" t="s">
        <v>194</v>
      </c>
      <c r="B174" s="109"/>
      <c r="C174" s="109"/>
      <c r="D174" s="108" t="s">
        <v>195</v>
      </c>
      <c r="E174" s="173"/>
      <c r="F174" s="92"/>
      <c r="G174" s="92"/>
      <c r="H174" s="94"/>
      <c r="I174" s="94"/>
    </row>
    <row r="175" spans="1:1024" s="82" customFormat="1" ht="76.5" outlineLevel="1" x14ac:dyDescent="0.2">
      <c r="A175" s="180" t="s">
        <v>196</v>
      </c>
      <c r="B175" s="180" t="s">
        <v>1084</v>
      </c>
      <c r="C175" s="180" t="s">
        <v>15</v>
      </c>
      <c r="D175" s="261" t="s">
        <v>1083</v>
      </c>
      <c r="E175" s="90" t="s">
        <v>190</v>
      </c>
      <c r="F175" s="92">
        <v>66.150000000000006</v>
      </c>
      <c r="G175" s="92"/>
      <c r="H175" s="93"/>
      <c r="I175" s="94">
        <f>ROUND(H175*F175,2)</f>
        <v>0</v>
      </c>
    </row>
    <row r="176" spans="1:1024" s="172" customFormat="1" ht="32.25" customHeight="1" outlineLevel="1" x14ac:dyDescent="0.2">
      <c r="A176" s="180" t="s">
        <v>941</v>
      </c>
      <c r="B176" s="180" t="s">
        <v>940</v>
      </c>
      <c r="C176" s="90" t="s">
        <v>15</v>
      </c>
      <c r="D176" s="91" t="s">
        <v>942</v>
      </c>
      <c r="E176" s="90" t="s">
        <v>331</v>
      </c>
      <c r="F176" s="183">
        <v>14</v>
      </c>
      <c r="G176" s="183"/>
      <c r="H176" s="93"/>
      <c r="I176" s="94">
        <f>ROUND(H176*F176,2)</f>
        <v>0</v>
      </c>
    </row>
    <row r="177" spans="1:60" s="81" customFormat="1" ht="32.25" customHeight="1" outlineLevel="1" x14ac:dyDescent="0.2">
      <c r="A177" s="180" t="s">
        <v>1085</v>
      </c>
      <c r="B177" s="96" t="s">
        <v>438</v>
      </c>
      <c r="C177" s="90" t="s">
        <v>15</v>
      </c>
      <c r="D177" s="91" t="s">
        <v>585</v>
      </c>
      <c r="E177" s="90" t="s">
        <v>331</v>
      </c>
      <c r="F177" s="92">
        <v>2</v>
      </c>
      <c r="G177" s="92"/>
      <c r="H177" s="93"/>
      <c r="I177" s="94">
        <f>ROUND(H177*F177,2)</f>
        <v>0</v>
      </c>
    </row>
    <row r="178" spans="1:60" s="10" customFormat="1" ht="20.100000000000001" customHeight="1" outlineLevel="1" x14ac:dyDescent="0.2">
      <c r="A178" s="272" t="s">
        <v>720</v>
      </c>
      <c r="B178" s="273"/>
      <c r="C178" s="273"/>
      <c r="D178" s="273"/>
      <c r="E178" s="273"/>
      <c r="F178" s="273"/>
      <c r="G178" s="274"/>
      <c r="H178" s="16"/>
      <c r="I178" s="17">
        <f>SUM(I169:I177)</f>
        <v>0</v>
      </c>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s="10" customFormat="1" ht="17.25" customHeight="1" x14ac:dyDescent="0.2">
      <c r="A179" s="11">
        <v>14</v>
      </c>
      <c r="B179" s="11"/>
      <c r="C179" s="11"/>
      <c r="D179" s="262" t="s">
        <v>197</v>
      </c>
      <c r="E179" s="12"/>
      <c r="F179" s="14"/>
      <c r="G179" s="140"/>
      <c r="H179" s="12"/>
      <c r="I179" s="15">
        <f>I189</f>
        <v>0</v>
      </c>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s="81" customFormat="1" ht="38.25" outlineLevel="1" x14ac:dyDescent="0.2">
      <c r="A180" s="90" t="s">
        <v>198</v>
      </c>
      <c r="B180" s="90">
        <v>89712</v>
      </c>
      <c r="C180" s="90" t="s">
        <v>21</v>
      </c>
      <c r="D180" s="91" t="s">
        <v>586</v>
      </c>
      <c r="E180" s="90" t="s">
        <v>190</v>
      </c>
      <c r="F180" s="92">
        <v>87.99</v>
      </c>
      <c r="G180" s="92"/>
      <c r="H180" s="93"/>
      <c r="I180" s="94">
        <f t="shared" ref="I180:I188" si="10">ROUND(H180*F180,2)</f>
        <v>0</v>
      </c>
    </row>
    <row r="181" spans="1:60" s="81" customFormat="1" ht="15.75" customHeight="1" outlineLevel="1" x14ac:dyDescent="0.2">
      <c r="A181" s="90" t="s">
        <v>199</v>
      </c>
      <c r="B181" s="90">
        <v>89713</v>
      </c>
      <c r="C181" s="90" t="s">
        <v>21</v>
      </c>
      <c r="D181" s="91" t="s">
        <v>587</v>
      </c>
      <c r="E181" s="90" t="s">
        <v>190</v>
      </c>
      <c r="F181" s="92">
        <v>14.22</v>
      </c>
      <c r="G181" s="92"/>
      <c r="H181" s="93"/>
      <c r="I181" s="94">
        <f t="shared" si="10"/>
        <v>0</v>
      </c>
    </row>
    <row r="182" spans="1:60" s="81" customFormat="1" ht="41.25" customHeight="1" outlineLevel="1" x14ac:dyDescent="0.2">
      <c r="A182" s="90" t="s">
        <v>200</v>
      </c>
      <c r="B182" s="90">
        <v>89714</v>
      </c>
      <c r="C182" s="90" t="s">
        <v>21</v>
      </c>
      <c r="D182" s="91" t="s">
        <v>588</v>
      </c>
      <c r="E182" s="90" t="s">
        <v>190</v>
      </c>
      <c r="F182" s="92">
        <v>93.8</v>
      </c>
      <c r="G182" s="92"/>
      <c r="H182" s="93"/>
      <c r="I182" s="94">
        <f t="shared" si="10"/>
        <v>0</v>
      </c>
    </row>
    <row r="183" spans="1:60" s="81" customFormat="1" ht="36.75" customHeight="1" outlineLevel="1" x14ac:dyDescent="0.2">
      <c r="A183" s="90" t="s">
        <v>201</v>
      </c>
      <c r="B183" s="90">
        <v>89849</v>
      </c>
      <c r="C183" s="90" t="s">
        <v>21</v>
      </c>
      <c r="D183" s="91" t="s">
        <v>589</v>
      </c>
      <c r="E183" s="90" t="s">
        <v>190</v>
      </c>
      <c r="F183" s="92">
        <v>17.13</v>
      </c>
      <c r="G183" s="92"/>
      <c r="H183" s="93"/>
      <c r="I183" s="94">
        <f t="shared" si="10"/>
        <v>0</v>
      </c>
    </row>
    <row r="184" spans="1:60" s="81" customFormat="1" ht="42" customHeight="1" outlineLevel="1" x14ac:dyDescent="0.2">
      <c r="A184" s="90" t="s">
        <v>202</v>
      </c>
      <c r="B184" s="90">
        <v>89708</v>
      </c>
      <c r="C184" s="90" t="s">
        <v>21</v>
      </c>
      <c r="D184" s="91" t="s">
        <v>590</v>
      </c>
      <c r="E184" s="90" t="s">
        <v>331</v>
      </c>
      <c r="F184" s="92">
        <v>19</v>
      </c>
      <c r="G184" s="92"/>
      <c r="H184" s="93"/>
      <c r="I184" s="94">
        <f t="shared" si="10"/>
        <v>0</v>
      </c>
    </row>
    <row r="185" spans="1:60" s="81" customFormat="1" ht="37.5" customHeight="1" outlineLevel="1" x14ac:dyDescent="0.2">
      <c r="A185" s="90" t="s">
        <v>203</v>
      </c>
      <c r="B185" s="90">
        <v>98104</v>
      </c>
      <c r="C185" s="90" t="s">
        <v>21</v>
      </c>
      <c r="D185" s="91" t="s">
        <v>591</v>
      </c>
      <c r="E185" s="90" t="s">
        <v>331</v>
      </c>
      <c r="F185" s="92">
        <v>4</v>
      </c>
      <c r="G185" s="92"/>
      <c r="H185" s="93"/>
      <c r="I185" s="94">
        <f t="shared" si="10"/>
        <v>0</v>
      </c>
    </row>
    <row r="186" spans="1:60" s="81" customFormat="1" ht="24.75" customHeight="1" outlineLevel="1" x14ac:dyDescent="0.2">
      <c r="A186" s="90" t="s">
        <v>204</v>
      </c>
      <c r="B186" s="90">
        <v>99262</v>
      </c>
      <c r="C186" s="90" t="s">
        <v>21</v>
      </c>
      <c r="D186" s="91" t="s">
        <v>592</v>
      </c>
      <c r="E186" s="90" t="s">
        <v>331</v>
      </c>
      <c r="F186" s="92">
        <v>4</v>
      </c>
      <c r="G186" s="92"/>
      <c r="H186" s="93"/>
      <c r="I186" s="94">
        <f t="shared" si="10"/>
        <v>0</v>
      </c>
    </row>
    <row r="187" spans="1:60" s="81" customFormat="1" ht="41.25" customHeight="1" outlineLevel="1" x14ac:dyDescent="0.2">
      <c r="A187" s="90" t="s">
        <v>205</v>
      </c>
      <c r="B187" s="90">
        <v>89709</v>
      </c>
      <c r="C187" s="90" t="s">
        <v>21</v>
      </c>
      <c r="D187" s="91" t="s">
        <v>593</v>
      </c>
      <c r="E187" s="90" t="s">
        <v>331</v>
      </c>
      <c r="F187" s="92">
        <v>2</v>
      </c>
      <c r="G187" s="92"/>
      <c r="H187" s="93"/>
      <c r="I187" s="94">
        <f t="shared" si="10"/>
        <v>0</v>
      </c>
    </row>
    <row r="188" spans="1:60" s="81" customFormat="1" ht="25.5" outlineLevel="1" x14ac:dyDescent="0.2">
      <c r="A188" s="90" t="s">
        <v>206</v>
      </c>
      <c r="B188" s="90" t="s">
        <v>207</v>
      </c>
      <c r="C188" s="90" t="s">
        <v>15</v>
      </c>
      <c r="D188" s="91" t="s">
        <v>594</v>
      </c>
      <c r="E188" s="90" t="s">
        <v>331</v>
      </c>
      <c r="F188" s="92">
        <v>3</v>
      </c>
      <c r="G188" s="92"/>
      <c r="H188" s="93"/>
      <c r="I188" s="94">
        <f t="shared" si="10"/>
        <v>0</v>
      </c>
    </row>
    <row r="189" spans="1:60" s="10" customFormat="1" ht="15" customHeight="1" outlineLevel="1" x14ac:dyDescent="0.2">
      <c r="A189" s="272" t="s">
        <v>721</v>
      </c>
      <c r="B189" s="273"/>
      <c r="C189" s="273"/>
      <c r="D189" s="273"/>
      <c r="E189" s="273"/>
      <c r="F189" s="273"/>
      <c r="G189" s="274"/>
      <c r="H189" s="16"/>
      <c r="I189" s="17">
        <f>SUM(I180:I188)</f>
        <v>0</v>
      </c>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s="10" customFormat="1" ht="14.25" customHeight="1" x14ac:dyDescent="0.2">
      <c r="A190" s="11">
        <v>15</v>
      </c>
      <c r="B190" s="11"/>
      <c r="C190" s="11"/>
      <c r="D190" s="262" t="s">
        <v>208</v>
      </c>
      <c r="E190" s="12"/>
      <c r="F190" s="14"/>
      <c r="G190" s="140"/>
      <c r="H190" s="12"/>
      <c r="I190" s="15">
        <f>I215</f>
        <v>0</v>
      </c>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s="82" customFormat="1" ht="53.25" customHeight="1" x14ac:dyDescent="0.2">
      <c r="A191" s="90" t="s">
        <v>209</v>
      </c>
      <c r="B191" s="90" t="s">
        <v>210</v>
      </c>
      <c r="C191" s="90" t="s">
        <v>15</v>
      </c>
      <c r="D191" s="91" t="s">
        <v>595</v>
      </c>
      <c r="E191" s="90" t="s">
        <v>331</v>
      </c>
      <c r="F191" s="181">
        <v>6</v>
      </c>
      <c r="G191" s="93"/>
      <c r="H191" s="93"/>
      <c r="I191" s="94">
        <f t="shared" ref="I191:I214" si="11">ROUND(H191*F191,2)</f>
        <v>0</v>
      </c>
    </row>
    <row r="192" spans="1:60" s="82" customFormat="1" ht="67.5" customHeight="1" x14ac:dyDescent="0.2">
      <c r="A192" s="90" t="s">
        <v>211</v>
      </c>
      <c r="B192" s="90" t="s">
        <v>212</v>
      </c>
      <c r="C192" s="90" t="s">
        <v>15</v>
      </c>
      <c r="D192" s="91" t="s">
        <v>596</v>
      </c>
      <c r="E192" s="90" t="s">
        <v>331</v>
      </c>
      <c r="F192" s="181">
        <v>5</v>
      </c>
      <c r="G192" s="93"/>
      <c r="H192" s="93"/>
      <c r="I192" s="94">
        <f t="shared" si="11"/>
        <v>0</v>
      </c>
    </row>
    <row r="193" spans="1:9" s="82" customFormat="1" ht="18.75" customHeight="1" x14ac:dyDescent="0.2">
      <c r="A193" s="90" t="s">
        <v>213</v>
      </c>
      <c r="B193" s="90" t="s">
        <v>215</v>
      </c>
      <c r="C193" s="90" t="s">
        <v>15</v>
      </c>
      <c r="D193" s="91" t="s">
        <v>597</v>
      </c>
      <c r="E193" s="90" t="s">
        <v>331</v>
      </c>
      <c r="F193" s="181">
        <v>11</v>
      </c>
      <c r="G193" s="93"/>
      <c r="H193" s="93"/>
      <c r="I193" s="94">
        <f t="shared" si="11"/>
        <v>0</v>
      </c>
    </row>
    <row r="194" spans="1:9" s="83" customFormat="1" ht="39.75" customHeight="1" x14ac:dyDescent="0.2">
      <c r="A194" s="90" t="s">
        <v>214</v>
      </c>
      <c r="B194" s="96" t="s">
        <v>217</v>
      </c>
      <c r="C194" s="90" t="s">
        <v>15</v>
      </c>
      <c r="D194" s="91" t="s">
        <v>598</v>
      </c>
      <c r="E194" s="90" t="s">
        <v>331</v>
      </c>
      <c r="F194" s="92">
        <v>2</v>
      </c>
      <c r="G194" s="92"/>
      <c r="H194" s="93"/>
      <c r="I194" s="94">
        <f t="shared" si="11"/>
        <v>0</v>
      </c>
    </row>
    <row r="195" spans="1:9" s="82" customFormat="1" ht="24.75" customHeight="1" x14ac:dyDescent="0.2">
      <c r="A195" s="90" t="s">
        <v>216</v>
      </c>
      <c r="B195" s="90">
        <v>86901</v>
      </c>
      <c r="C195" s="90" t="s">
        <v>21</v>
      </c>
      <c r="D195" s="91" t="s">
        <v>599</v>
      </c>
      <c r="E195" s="90" t="s">
        <v>331</v>
      </c>
      <c r="F195" s="181">
        <v>4</v>
      </c>
      <c r="G195" s="93"/>
      <c r="H195" s="93"/>
      <c r="I195" s="94">
        <f t="shared" si="11"/>
        <v>0</v>
      </c>
    </row>
    <row r="196" spans="1:9" s="82" customFormat="1" ht="75" customHeight="1" x14ac:dyDescent="0.2">
      <c r="A196" s="90" t="s">
        <v>218</v>
      </c>
      <c r="B196" s="90" t="s">
        <v>220</v>
      </c>
      <c r="C196" s="90" t="s">
        <v>15</v>
      </c>
      <c r="D196" s="91" t="s">
        <v>600</v>
      </c>
      <c r="E196" s="90" t="s">
        <v>331</v>
      </c>
      <c r="F196" s="181">
        <v>5</v>
      </c>
      <c r="G196" s="93"/>
      <c r="H196" s="93"/>
      <c r="I196" s="94">
        <f t="shared" si="11"/>
        <v>0</v>
      </c>
    </row>
    <row r="197" spans="1:9" s="82" customFormat="1" ht="76.5" customHeight="1" x14ac:dyDescent="0.2">
      <c r="A197" s="90" t="s">
        <v>219</v>
      </c>
      <c r="B197" s="90" t="s">
        <v>222</v>
      </c>
      <c r="C197" s="90" t="s">
        <v>15</v>
      </c>
      <c r="D197" s="91" t="s">
        <v>601</v>
      </c>
      <c r="E197" s="90" t="s">
        <v>331</v>
      </c>
      <c r="F197" s="181">
        <v>3</v>
      </c>
      <c r="G197" s="93"/>
      <c r="H197" s="93"/>
      <c r="I197" s="94">
        <f t="shared" si="11"/>
        <v>0</v>
      </c>
    </row>
    <row r="198" spans="1:9" s="83" customFormat="1" ht="25.5" outlineLevel="1" x14ac:dyDescent="0.2">
      <c r="A198" s="90" t="s">
        <v>221</v>
      </c>
      <c r="B198" s="90" t="s">
        <v>1082</v>
      </c>
      <c r="C198" s="90" t="s">
        <v>48</v>
      </c>
      <c r="D198" s="91" t="s">
        <v>602</v>
      </c>
      <c r="E198" s="90" t="s">
        <v>331</v>
      </c>
      <c r="F198" s="92">
        <v>1</v>
      </c>
      <c r="G198" s="92"/>
      <c r="H198" s="93"/>
      <c r="I198" s="94">
        <f t="shared" si="11"/>
        <v>0</v>
      </c>
    </row>
    <row r="199" spans="1:9" s="82" customFormat="1" ht="26.25" customHeight="1" outlineLevel="1" x14ac:dyDescent="0.2">
      <c r="A199" s="90" t="s">
        <v>223</v>
      </c>
      <c r="B199" s="90">
        <v>7349</v>
      </c>
      <c r="C199" s="90" t="s">
        <v>110</v>
      </c>
      <c r="D199" s="91" t="s">
        <v>603</v>
      </c>
      <c r="E199" s="90" t="s">
        <v>331</v>
      </c>
      <c r="F199" s="92">
        <v>9</v>
      </c>
      <c r="G199" s="92"/>
      <c r="H199" s="93"/>
      <c r="I199" s="94">
        <f t="shared" si="11"/>
        <v>0</v>
      </c>
    </row>
    <row r="200" spans="1:9" s="83" customFormat="1" ht="28.5" customHeight="1" outlineLevel="1" x14ac:dyDescent="0.2">
      <c r="A200" s="90" t="s">
        <v>225</v>
      </c>
      <c r="B200" s="90">
        <v>95544</v>
      </c>
      <c r="C200" s="90" t="s">
        <v>21</v>
      </c>
      <c r="D200" s="91" t="s">
        <v>604</v>
      </c>
      <c r="E200" s="90" t="s">
        <v>331</v>
      </c>
      <c r="F200" s="92">
        <v>11</v>
      </c>
      <c r="G200" s="92"/>
      <c r="H200" s="93"/>
      <c r="I200" s="94">
        <f t="shared" si="11"/>
        <v>0</v>
      </c>
    </row>
    <row r="201" spans="1:9" s="187" customFormat="1" ht="51" outlineLevel="1" x14ac:dyDescent="0.2">
      <c r="A201" s="90" t="s">
        <v>242</v>
      </c>
      <c r="B201" s="184">
        <v>86919</v>
      </c>
      <c r="C201" s="184" t="s">
        <v>21</v>
      </c>
      <c r="D201" s="185" t="s">
        <v>605</v>
      </c>
      <c r="E201" s="90" t="s">
        <v>331</v>
      </c>
      <c r="F201" s="107">
        <v>3</v>
      </c>
      <c r="G201" s="107"/>
      <c r="H201" s="93"/>
      <c r="I201" s="186">
        <f t="shared" si="11"/>
        <v>0</v>
      </c>
    </row>
    <row r="202" spans="1:9" s="83" customFormat="1" ht="35.25" customHeight="1" outlineLevel="1" x14ac:dyDescent="0.2">
      <c r="A202" s="90" t="s">
        <v>226</v>
      </c>
      <c r="B202" s="90" t="s">
        <v>229</v>
      </c>
      <c r="C202" s="90" t="s">
        <v>19</v>
      </c>
      <c r="D202" s="91" t="s">
        <v>606</v>
      </c>
      <c r="E202" s="90" t="s">
        <v>331</v>
      </c>
      <c r="F202" s="92">
        <v>2</v>
      </c>
      <c r="G202" s="92"/>
      <c r="H202" s="93"/>
      <c r="I202" s="94">
        <f t="shared" si="11"/>
        <v>0</v>
      </c>
    </row>
    <row r="203" spans="1:9" s="83" customFormat="1" ht="28.5" customHeight="1" outlineLevel="1" x14ac:dyDescent="0.2">
      <c r="A203" s="90" t="s">
        <v>227</v>
      </c>
      <c r="B203" s="90" t="s">
        <v>231</v>
      </c>
      <c r="C203" s="90" t="s">
        <v>15</v>
      </c>
      <c r="D203" s="91" t="s">
        <v>607</v>
      </c>
      <c r="E203" s="90" t="s">
        <v>331</v>
      </c>
      <c r="F203" s="92">
        <v>6</v>
      </c>
      <c r="G203" s="92"/>
      <c r="H203" s="93"/>
      <c r="I203" s="94">
        <f t="shared" si="11"/>
        <v>0</v>
      </c>
    </row>
    <row r="204" spans="1:9" s="83" customFormat="1" ht="25.5" outlineLevel="1" x14ac:dyDescent="0.2">
      <c r="A204" s="90" t="s">
        <v>228</v>
      </c>
      <c r="B204" s="90" t="s">
        <v>233</v>
      </c>
      <c r="C204" s="90" t="s">
        <v>15</v>
      </c>
      <c r="D204" s="91" t="s">
        <v>608</v>
      </c>
      <c r="E204" s="90" t="s">
        <v>331</v>
      </c>
      <c r="F204" s="92">
        <v>6</v>
      </c>
      <c r="G204" s="92"/>
      <c r="H204" s="93"/>
      <c r="I204" s="94">
        <f t="shared" si="11"/>
        <v>0</v>
      </c>
    </row>
    <row r="205" spans="1:9" s="83" customFormat="1" ht="18.75" customHeight="1" outlineLevel="1" x14ac:dyDescent="0.2">
      <c r="A205" s="90" t="s">
        <v>230</v>
      </c>
      <c r="B205" s="90" t="s">
        <v>235</v>
      </c>
      <c r="C205" s="90" t="s">
        <v>15</v>
      </c>
      <c r="D205" s="91" t="s">
        <v>609</v>
      </c>
      <c r="E205" s="90" t="s">
        <v>331</v>
      </c>
      <c r="F205" s="92">
        <v>16</v>
      </c>
      <c r="G205" s="92"/>
      <c r="H205" s="93"/>
      <c r="I205" s="94">
        <f t="shared" si="11"/>
        <v>0</v>
      </c>
    </row>
    <row r="206" spans="1:9" s="83" customFormat="1" ht="38.25" outlineLevel="1" x14ac:dyDescent="0.2">
      <c r="A206" s="90" t="s">
        <v>232</v>
      </c>
      <c r="B206" s="90">
        <v>12128</v>
      </c>
      <c r="C206" s="90" t="s">
        <v>110</v>
      </c>
      <c r="D206" s="91" t="s">
        <v>610</v>
      </c>
      <c r="E206" s="90" t="s">
        <v>707</v>
      </c>
      <c r="F206" s="92">
        <v>2</v>
      </c>
      <c r="G206" s="92"/>
      <c r="H206" s="93"/>
      <c r="I206" s="94">
        <f t="shared" si="11"/>
        <v>0</v>
      </c>
    </row>
    <row r="207" spans="1:9" s="83" customFormat="1" ht="38.25" outlineLevel="1" x14ac:dyDescent="0.2">
      <c r="A207" s="90" t="s">
        <v>234</v>
      </c>
      <c r="B207" s="90">
        <v>86935</v>
      </c>
      <c r="C207" s="184" t="s">
        <v>21</v>
      </c>
      <c r="D207" s="91" t="s">
        <v>611</v>
      </c>
      <c r="E207" s="90" t="s">
        <v>331</v>
      </c>
      <c r="F207" s="92">
        <v>3</v>
      </c>
      <c r="G207" s="92"/>
      <c r="H207" s="93"/>
      <c r="I207" s="94">
        <f t="shared" si="11"/>
        <v>0</v>
      </c>
    </row>
    <row r="208" spans="1:9" s="83" customFormat="1" ht="76.5" outlineLevel="1" x14ac:dyDescent="0.2">
      <c r="A208" s="90" t="s">
        <v>236</v>
      </c>
      <c r="B208" s="90" t="s">
        <v>241</v>
      </c>
      <c r="C208" s="90" t="s">
        <v>15</v>
      </c>
      <c r="D208" s="91" t="s">
        <v>612</v>
      </c>
      <c r="E208" s="90" t="s">
        <v>331</v>
      </c>
      <c r="F208" s="92">
        <v>1</v>
      </c>
      <c r="G208" s="92"/>
      <c r="H208" s="93"/>
      <c r="I208" s="94">
        <f t="shared" si="11"/>
        <v>0</v>
      </c>
    </row>
    <row r="209" spans="1:1024" s="83" customFormat="1" ht="51.75" customHeight="1" outlineLevel="1" x14ac:dyDescent="0.2">
      <c r="A209" s="90" t="s">
        <v>238</v>
      </c>
      <c r="B209" s="90" t="s">
        <v>243</v>
      </c>
      <c r="C209" s="90" t="s">
        <v>15</v>
      </c>
      <c r="D209" s="91" t="s">
        <v>613</v>
      </c>
      <c r="E209" s="90" t="s">
        <v>331</v>
      </c>
      <c r="F209" s="92">
        <v>12</v>
      </c>
      <c r="G209" s="92"/>
      <c r="H209" s="93"/>
      <c r="I209" s="94">
        <f t="shared" si="11"/>
        <v>0</v>
      </c>
    </row>
    <row r="210" spans="1:1024" s="83" customFormat="1" ht="38.25" customHeight="1" outlineLevel="1" x14ac:dyDescent="0.2">
      <c r="A210" s="90" t="s">
        <v>239</v>
      </c>
      <c r="B210" s="90" t="s">
        <v>244</v>
      </c>
      <c r="C210" s="90" t="s">
        <v>15</v>
      </c>
      <c r="D210" s="91" t="s">
        <v>614</v>
      </c>
      <c r="E210" s="90" t="s">
        <v>331</v>
      </c>
      <c r="F210" s="92">
        <v>4</v>
      </c>
      <c r="G210" s="92"/>
      <c r="H210" s="93"/>
      <c r="I210" s="94">
        <f t="shared" si="11"/>
        <v>0</v>
      </c>
    </row>
    <row r="211" spans="1:1024" s="83" customFormat="1" ht="35.25" customHeight="1" outlineLevel="1" x14ac:dyDescent="0.2">
      <c r="A211" s="90" t="s">
        <v>240</v>
      </c>
      <c r="B211" s="90" t="s">
        <v>245</v>
      </c>
      <c r="C211" s="90" t="s">
        <v>15</v>
      </c>
      <c r="D211" s="91" t="s">
        <v>615</v>
      </c>
      <c r="E211" s="90" t="s">
        <v>331</v>
      </c>
      <c r="F211" s="92">
        <v>3</v>
      </c>
      <c r="G211" s="92"/>
      <c r="H211" s="93"/>
      <c r="I211" s="94">
        <f t="shared" si="11"/>
        <v>0</v>
      </c>
    </row>
    <row r="212" spans="1:1024" s="83" customFormat="1" ht="38.25" outlineLevel="1" x14ac:dyDescent="0.2">
      <c r="A212" s="90" t="s">
        <v>457</v>
      </c>
      <c r="B212" s="90" t="s">
        <v>429</v>
      </c>
      <c r="C212" s="90" t="s">
        <v>15</v>
      </c>
      <c r="D212" s="91" t="s">
        <v>616</v>
      </c>
      <c r="E212" s="90" t="s">
        <v>331</v>
      </c>
      <c r="F212" s="92">
        <v>4</v>
      </c>
      <c r="G212" s="92"/>
      <c r="H212" s="93"/>
      <c r="I212" s="94">
        <f t="shared" si="11"/>
        <v>0</v>
      </c>
    </row>
    <row r="213" spans="1:1024" s="83" customFormat="1" ht="40.5" customHeight="1" outlineLevel="1" x14ac:dyDescent="0.2">
      <c r="A213" s="90" t="s">
        <v>246</v>
      </c>
      <c r="B213" s="90">
        <v>95547</v>
      </c>
      <c r="C213" s="90" t="s">
        <v>21</v>
      </c>
      <c r="D213" s="91" t="s">
        <v>617</v>
      </c>
      <c r="E213" s="90" t="s">
        <v>331</v>
      </c>
      <c r="F213" s="92">
        <v>11</v>
      </c>
      <c r="G213" s="92"/>
      <c r="H213" s="93"/>
      <c r="I213" s="94">
        <f t="shared" si="11"/>
        <v>0</v>
      </c>
    </row>
    <row r="214" spans="1:1024" s="83" customFormat="1" ht="28.5" customHeight="1" outlineLevel="1" x14ac:dyDescent="0.2">
      <c r="A214" s="90" t="s">
        <v>247</v>
      </c>
      <c r="B214" s="176" t="s">
        <v>248</v>
      </c>
      <c r="C214" s="176" t="s">
        <v>19</v>
      </c>
      <c r="D214" s="91" t="s">
        <v>618</v>
      </c>
      <c r="E214" s="90" t="s">
        <v>331</v>
      </c>
      <c r="F214" s="92">
        <v>10</v>
      </c>
      <c r="G214" s="92"/>
      <c r="H214" s="93"/>
      <c r="I214" s="94">
        <f t="shared" si="11"/>
        <v>0</v>
      </c>
    </row>
    <row r="215" spans="1:1024" ht="14.25" customHeight="1" outlineLevel="1" x14ac:dyDescent="0.2">
      <c r="A215" s="272" t="s">
        <v>722</v>
      </c>
      <c r="B215" s="273"/>
      <c r="C215" s="273"/>
      <c r="D215" s="273"/>
      <c r="E215" s="273"/>
      <c r="F215" s="273"/>
      <c r="G215" s="274"/>
      <c r="H215" s="16"/>
      <c r="I215" s="17">
        <f>SUM(I191:I214)</f>
        <v>0</v>
      </c>
    </row>
    <row r="216" spans="1:1024" ht="15" customHeight="1" x14ac:dyDescent="0.2">
      <c r="A216" s="34">
        <v>16</v>
      </c>
      <c r="B216" s="14"/>
      <c r="C216" s="14"/>
      <c r="D216" s="262" t="s">
        <v>249</v>
      </c>
      <c r="E216" s="12"/>
      <c r="F216" s="14"/>
      <c r="G216" s="140"/>
      <c r="H216" s="12"/>
      <c r="I216" s="15">
        <f>I245</f>
        <v>0</v>
      </c>
    </row>
    <row r="217" spans="1:1024" s="84" customFormat="1" ht="20.100000000000001" customHeight="1" outlineLevel="1" x14ac:dyDescent="0.2">
      <c r="A217" s="228" t="s">
        <v>250</v>
      </c>
      <c r="B217" s="229" t="s">
        <v>251</v>
      </c>
      <c r="C217" s="230" t="s">
        <v>15</v>
      </c>
      <c r="D217" s="231" t="s">
        <v>619</v>
      </c>
      <c r="E217" s="90" t="s">
        <v>331</v>
      </c>
      <c r="F217" s="232">
        <v>2</v>
      </c>
      <c r="G217" s="107"/>
      <c r="H217" s="93"/>
      <c r="I217" s="232">
        <f t="shared" ref="I217:I227" si="12">ROUND(H217*F217,2)</f>
        <v>0</v>
      </c>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c r="GT217" s="82"/>
      <c r="GU217" s="82"/>
      <c r="GV217" s="82"/>
      <c r="GW217" s="82"/>
      <c r="GX217" s="82"/>
      <c r="GY217" s="82"/>
      <c r="GZ217" s="82"/>
      <c r="HA217" s="82"/>
      <c r="HB217" s="82"/>
      <c r="HC217" s="82"/>
      <c r="HD217" s="82"/>
      <c r="HE217" s="82"/>
      <c r="HF217" s="82"/>
      <c r="HG217" s="82"/>
      <c r="HH217" s="82"/>
      <c r="HI217" s="82"/>
      <c r="HJ217" s="82"/>
      <c r="HK217" s="82"/>
      <c r="HL217" s="82"/>
      <c r="HM217" s="82"/>
      <c r="HN217" s="82"/>
      <c r="HO217" s="82"/>
      <c r="HP217" s="82"/>
      <c r="HQ217" s="82"/>
      <c r="HR217" s="82"/>
      <c r="HS217" s="82"/>
      <c r="HT217" s="82"/>
      <c r="HU217" s="82"/>
      <c r="HV217" s="82"/>
      <c r="HW217" s="82"/>
      <c r="HX217" s="82"/>
      <c r="HY217" s="82"/>
      <c r="HZ217" s="82"/>
      <c r="IA217" s="82"/>
      <c r="IB217" s="82"/>
      <c r="IC217" s="82"/>
      <c r="ID217" s="82"/>
      <c r="IE217" s="82"/>
      <c r="IF217" s="82"/>
      <c r="IG217" s="82"/>
      <c r="IH217" s="82"/>
      <c r="II217" s="82"/>
      <c r="IJ217" s="82"/>
      <c r="IK217" s="82"/>
      <c r="IL217" s="82"/>
      <c r="IM217" s="82"/>
      <c r="IN217" s="82"/>
      <c r="IO217" s="82"/>
      <c r="IP217" s="82"/>
      <c r="IQ217" s="82"/>
      <c r="IR217" s="82"/>
      <c r="IS217" s="82"/>
      <c r="IT217" s="82"/>
      <c r="IU217" s="82"/>
      <c r="IV217" s="82"/>
      <c r="IW217" s="82"/>
      <c r="IX217" s="82"/>
      <c r="IY217" s="82"/>
      <c r="IZ217" s="82"/>
      <c r="JA217" s="82"/>
      <c r="JB217" s="82"/>
      <c r="JC217" s="82"/>
      <c r="JD217" s="82"/>
      <c r="JE217" s="82"/>
      <c r="JF217" s="82"/>
      <c r="JG217" s="82"/>
      <c r="JH217" s="82"/>
      <c r="JI217" s="82"/>
      <c r="JJ217" s="82"/>
      <c r="JK217" s="82"/>
      <c r="JL217" s="82"/>
      <c r="JM217" s="82"/>
      <c r="JN217" s="82"/>
      <c r="JO217" s="82"/>
      <c r="JP217" s="82"/>
      <c r="JQ217" s="82"/>
      <c r="JR217" s="82"/>
      <c r="JS217" s="82"/>
      <c r="JT217" s="82"/>
      <c r="JU217" s="82"/>
      <c r="JV217" s="82"/>
      <c r="JW217" s="82"/>
      <c r="JX217" s="82"/>
      <c r="JY217" s="82"/>
      <c r="JZ217" s="82"/>
      <c r="KA217" s="82"/>
      <c r="KB217" s="82"/>
      <c r="KC217" s="82"/>
      <c r="KD217" s="82"/>
      <c r="KE217" s="82"/>
      <c r="KF217" s="82"/>
      <c r="KG217" s="82"/>
      <c r="KH217" s="82"/>
      <c r="KI217" s="82"/>
      <c r="KJ217" s="82"/>
      <c r="KK217" s="82"/>
      <c r="KL217" s="82"/>
      <c r="KM217" s="82"/>
      <c r="KN217" s="82"/>
      <c r="KO217" s="82"/>
      <c r="KP217" s="82"/>
      <c r="KQ217" s="82"/>
      <c r="KR217" s="82"/>
      <c r="KS217" s="82"/>
      <c r="KT217" s="82"/>
      <c r="KU217" s="82"/>
      <c r="KV217" s="82"/>
      <c r="KW217" s="82"/>
      <c r="KX217" s="82"/>
      <c r="KY217" s="82"/>
      <c r="KZ217" s="82"/>
      <c r="LA217" s="82"/>
      <c r="LB217" s="82"/>
      <c r="LC217" s="82"/>
      <c r="LD217" s="82"/>
      <c r="LE217" s="82"/>
      <c r="LF217" s="82"/>
      <c r="LG217" s="82"/>
      <c r="LH217" s="82"/>
      <c r="LI217" s="82"/>
      <c r="LJ217" s="82"/>
      <c r="LK217" s="82"/>
      <c r="LL217" s="82"/>
      <c r="LM217" s="82"/>
      <c r="LN217" s="82"/>
      <c r="LO217" s="82"/>
      <c r="LP217" s="82"/>
      <c r="LQ217" s="82"/>
      <c r="LR217" s="82"/>
      <c r="LS217" s="82"/>
      <c r="LT217" s="82"/>
      <c r="LU217" s="82"/>
      <c r="LV217" s="82"/>
      <c r="LW217" s="82"/>
      <c r="LX217" s="82"/>
      <c r="LY217" s="82"/>
      <c r="LZ217" s="82"/>
      <c r="MA217" s="82"/>
      <c r="MB217" s="82"/>
      <c r="MC217" s="82"/>
      <c r="MD217" s="82"/>
      <c r="ME217" s="82"/>
      <c r="MF217" s="82"/>
      <c r="MG217" s="82"/>
      <c r="MH217" s="82"/>
      <c r="MI217" s="82"/>
      <c r="MJ217" s="82"/>
      <c r="MK217" s="82"/>
      <c r="ML217" s="82"/>
      <c r="MM217" s="82"/>
      <c r="MN217" s="82"/>
      <c r="MO217" s="82"/>
      <c r="MP217" s="82"/>
      <c r="MQ217" s="82"/>
      <c r="MR217" s="82"/>
      <c r="MS217" s="82"/>
      <c r="MT217" s="82"/>
      <c r="MU217" s="82"/>
      <c r="MV217" s="82"/>
      <c r="MW217" s="82"/>
      <c r="MX217" s="82"/>
      <c r="MY217" s="82"/>
      <c r="MZ217" s="82"/>
      <c r="NA217" s="82"/>
      <c r="NB217" s="82"/>
      <c r="NC217" s="82"/>
      <c r="ND217" s="82"/>
      <c r="NE217" s="82"/>
      <c r="NF217" s="82"/>
      <c r="NG217" s="82"/>
      <c r="NH217" s="82"/>
      <c r="NI217" s="82"/>
      <c r="NJ217" s="82"/>
      <c r="NK217" s="82"/>
      <c r="NL217" s="82"/>
      <c r="NM217" s="82"/>
      <c r="NN217" s="82"/>
      <c r="NO217" s="82"/>
      <c r="NP217" s="82"/>
      <c r="NQ217" s="82"/>
      <c r="NR217" s="82"/>
      <c r="NS217" s="82"/>
      <c r="NT217" s="82"/>
      <c r="NU217" s="82"/>
      <c r="NV217" s="82"/>
      <c r="NW217" s="82"/>
      <c r="NX217" s="82"/>
      <c r="NY217" s="82"/>
      <c r="NZ217" s="82"/>
      <c r="OA217" s="82"/>
      <c r="OB217" s="82"/>
      <c r="OC217" s="82"/>
      <c r="OD217" s="82"/>
      <c r="OE217" s="82"/>
      <c r="OF217" s="82"/>
      <c r="OG217" s="82"/>
      <c r="OH217" s="82"/>
      <c r="OI217" s="82"/>
      <c r="OJ217" s="82"/>
      <c r="OK217" s="82"/>
      <c r="OL217" s="82"/>
      <c r="OM217" s="82"/>
      <c r="ON217" s="82"/>
      <c r="OO217" s="82"/>
      <c r="OP217" s="82"/>
      <c r="OQ217" s="82"/>
      <c r="OR217" s="82"/>
      <c r="OS217" s="82"/>
      <c r="OT217" s="82"/>
      <c r="OU217" s="82"/>
      <c r="OV217" s="82"/>
      <c r="OW217" s="82"/>
      <c r="OX217" s="82"/>
      <c r="OY217" s="82"/>
      <c r="OZ217" s="82"/>
      <c r="PA217" s="82"/>
      <c r="PB217" s="82"/>
      <c r="PC217" s="82"/>
      <c r="PD217" s="82"/>
      <c r="PE217" s="82"/>
      <c r="PF217" s="82"/>
      <c r="PG217" s="82"/>
      <c r="PH217" s="82"/>
      <c r="PI217" s="82"/>
      <c r="PJ217" s="82"/>
      <c r="PK217" s="82"/>
      <c r="PL217" s="82"/>
      <c r="PM217" s="82"/>
      <c r="PN217" s="82"/>
      <c r="PO217" s="82"/>
      <c r="PP217" s="82"/>
      <c r="PQ217" s="82"/>
      <c r="PR217" s="82"/>
      <c r="PS217" s="82"/>
      <c r="PT217" s="82"/>
      <c r="PU217" s="82"/>
      <c r="PV217" s="82"/>
      <c r="PW217" s="82"/>
      <c r="PX217" s="82"/>
      <c r="PY217" s="82"/>
      <c r="PZ217" s="82"/>
      <c r="QA217" s="82"/>
      <c r="QB217" s="82"/>
      <c r="QC217" s="82"/>
      <c r="QD217" s="82"/>
      <c r="QE217" s="82"/>
      <c r="QF217" s="82"/>
      <c r="QG217" s="82"/>
      <c r="QH217" s="82"/>
      <c r="QI217" s="82"/>
      <c r="QJ217" s="82"/>
      <c r="QK217" s="82"/>
      <c r="QL217" s="82"/>
      <c r="QM217" s="82"/>
      <c r="QN217" s="82"/>
      <c r="QO217" s="82"/>
      <c r="QP217" s="82"/>
      <c r="QQ217" s="82"/>
      <c r="QR217" s="82"/>
      <c r="QS217" s="82"/>
      <c r="QT217" s="82"/>
      <c r="QU217" s="82"/>
      <c r="QV217" s="82"/>
      <c r="QW217" s="82"/>
      <c r="QX217" s="82"/>
      <c r="QY217" s="82"/>
      <c r="QZ217" s="82"/>
      <c r="RA217" s="82"/>
      <c r="RB217" s="82"/>
      <c r="RC217" s="82"/>
      <c r="RD217" s="82"/>
      <c r="RE217" s="82"/>
      <c r="RF217" s="82"/>
      <c r="RG217" s="82"/>
      <c r="RH217" s="82"/>
      <c r="RI217" s="82"/>
      <c r="RJ217" s="82"/>
      <c r="RK217" s="82"/>
      <c r="RL217" s="82"/>
      <c r="RM217" s="82"/>
      <c r="RN217" s="82"/>
      <c r="RO217" s="82"/>
      <c r="RP217" s="82"/>
      <c r="RQ217" s="82"/>
      <c r="RR217" s="82"/>
      <c r="RS217" s="82"/>
      <c r="RT217" s="82"/>
      <c r="RU217" s="82"/>
      <c r="RV217" s="82"/>
      <c r="RW217" s="82"/>
      <c r="RX217" s="82"/>
      <c r="RY217" s="82"/>
      <c r="RZ217" s="82"/>
      <c r="SA217" s="82"/>
      <c r="SB217" s="82"/>
      <c r="SC217" s="82"/>
      <c r="SD217" s="82"/>
      <c r="SE217" s="82"/>
      <c r="SF217" s="82"/>
      <c r="SG217" s="82"/>
      <c r="SH217" s="82"/>
      <c r="SI217" s="82"/>
      <c r="SJ217" s="82"/>
      <c r="SK217" s="82"/>
      <c r="SL217" s="82"/>
      <c r="SM217" s="82"/>
      <c r="SN217" s="82"/>
      <c r="SO217" s="82"/>
      <c r="SP217" s="82"/>
      <c r="SQ217" s="82"/>
      <c r="SR217" s="82"/>
      <c r="SS217" s="82"/>
      <c r="ST217" s="82"/>
      <c r="SU217" s="82"/>
      <c r="SV217" s="82"/>
      <c r="SW217" s="82"/>
      <c r="SX217" s="82"/>
      <c r="SY217" s="82"/>
      <c r="SZ217" s="82"/>
      <c r="TA217" s="82"/>
      <c r="TB217" s="82"/>
      <c r="TC217" s="82"/>
      <c r="TD217" s="82"/>
      <c r="TE217" s="82"/>
      <c r="TF217" s="82"/>
      <c r="TG217" s="82"/>
      <c r="TH217" s="82"/>
      <c r="TI217" s="82"/>
      <c r="TJ217" s="82"/>
      <c r="TK217" s="82"/>
      <c r="TL217" s="82"/>
      <c r="TM217" s="82"/>
      <c r="TN217" s="82"/>
      <c r="TO217" s="82"/>
      <c r="TP217" s="82"/>
      <c r="TQ217" s="82"/>
      <c r="TR217" s="82"/>
      <c r="TS217" s="82"/>
      <c r="TT217" s="82"/>
      <c r="TU217" s="82"/>
      <c r="TV217" s="82"/>
      <c r="TW217" s="82"/>
      <c r="TX217" s="82"/>
      <c r="TY217" s="82"/>
      <c r="TZ217" s="82"/>
      <c r="UA217" s="82"/>
      <c r="UB217" s="82"/>
      <c r="UC217" s="82"/>
      <c r="UD217" s="82"/>
      <c r="UE217" s="82"/>
      <c r="UF217" s="82"/>
      <c r="UG217" s="82"/>
      <c r="UH217" s="82"/>
      <c r="UI217" s="82"/>
      <c r="UJ217" s="82"/>
      <c r="UK217" s="82"/>
      <c r="UL217" s="82"/>
      <c r="UM217" s="82"/>
      <c r="UN217" s="82"/>
      <c r="UO217" s="82"/>
      <c r="UP217" s="82"/>
      <c r="UQ217" s="82"/>
      <c r="UR217" s="82"/>
      <c r="US217" s="82"/>
      <c r="UT217" s="82"/>
      <c r="UU217" s="82"/>
      <c r="UV217" s="82"/>
      <c r="UW217" s="82"/>
      <c r="UX217" s="82"/>
      <c r="UY217" s="82"/>
      <c r="UZ217" s="82"/>
      <c r="VA217" s="82"/>
      <c r="VB217" s="82"/>
      <c r="VC217" s="82"/>
      <c r="VD217" s="82"/>
      <c r="VE217" s="82"/>
      <c r="VF217" s="82"/>
      <c r="VG217" s="82"/>
      <c r="VH217" s="82"/>
      <c r="VI217" s="82"/>
      <c r="VJ217" s="82"/>
      <c r="VK217" s="82"/>
      <c r="VL217" s="82"/>
      <c r="VM217" s="82"/>
      <c r="VN217" s="82"/>
      <c r="VO217" s="82"/>
      <c r="VP217" s="82"/>
      <c r="VQ217" s="82"/>
      <c r="VR217" s="82"/>
      <c r="VS217" s="82"/>
      <c r="VT217" s="82"/>
      <c r="VU217" s="82"/>
      <c r="VV217" s="82"/>
      <c r="VW217" s="82"/>
      <c r="VX217" s="82"/>
      <c r="VY217" s="82"/>
      <c r="VZ217" s="82"/>
      <c r="WA217" s="82"/>
      <c r="WB217" s="82"/>
      <c r="WC217" s="82"/>
      <c r="WD217" s="82"/>
      <c r="WE217" s="82"/>
      <c r="WF217" s="82"/>
      <c r="WG217" s="82"/>
      <c r="WH217" s="82"/>
      <c r="WI217" s="82"/>
      <c r="WJ217" s="82"/>
      <c r="WK217" s="82"/>
      <c r="WL217" s="82"/>
      <c r="WM217" s="82"/>
      <c r="WN217" s="82"/>
      <c r="WO217" s="82"/>
      <c r="WP217" s="82"/>
      <c r="WQ217" s="82"/>
      <c r="WR217" s="82"/>
      <c r="WS217" s="82"/>
      <c r="WT217" s="82"/>
      <c r="WU217" s="82"/>
      <c r="WV217" s="82"/>
      <c r="WW217" s="82"/>
      <c r="WX217" s="82"/>
      <c r="WY217" s="82"/>
      <c r="WZ217" s="82"/>
      <c r="XA217" s="82"/>
      <c r="XB217" s="82"/>
      <c r="XC217" s="82"/>
      <c r="XD217" s="82"/>
      <c r="XE217" s="82"/>
      <c r="XF217" s="82"/>
      <c r="XG217" s="82"/>
      <c r="XH217" s="82"/>
      <c r="XI217" s="82"/>
      <c r="XJ217" s="82"/>
      <c r="XK217" s="82"/>
      <c r="XL217" s="82"/>
      <c r="XM217" s="82"/>
      <c r="XN217" s="82"/>
      <c r="XO217" s="82"/>
      <c r="XP217" s="82"/>
      <c r="XQ217" s="82"/>
      <c r="XR217" s="82"/>
      <c r="XS217" s="82"/>
      <c r="XT217" s="82"/>
      <c r="XU217" s="82"/>
      <c r="XV217" s="82"/>
      <c r="XW217" s="82"/>
      <c r="XX217" s="82"/>
      <c r="XY217" s="82"/>
      <c r="XZ217" s="82"/>
      <c r="YA217" s="82"/>
      <c r="YB217" s="82"/>
      <c r="YC217" s="82"/>
      <c r="YD217" s="82"/>
      <c r="YE217" s="82"/>
      <c r="YF217" s="82"/>
      <c r="YG217" s="82"/>
      <c r="YH217" s="82"/>
      <c r="YI217" s="82"/>
      <c r="YJ217" s="82"/>
      <c r="YK217" s="82"/>
      <c r="YL217" s="82"/>
      <c r="YM217" s="82"/>
      <c r="YN217" s="82"/>
      <c r="YO217" s="82"/>
      <c r="YP217" s="82"/>
      <c r="YQ217" s="82"/>
      <c r="YR217" s="82"/>
      <c r="YS217" s="82"/>
      <c r="YT217" s="82"/>
      <c r="YU217" s="82"/>
      <c r="YV217" s="82"/>
      <c r="YW217" s="82"/>
      <c r="YX217" s="82"/>
      <c r="YY217" s="82"/>
      <c r="YZ217" s="82"/>
      <c r="ZA217" s="82"/>
      <c r="ZB217" s="82"/>
      <c r="ZC217" s="82"/>
      <c r="ZD217" s="82"/>
      <c r="ZE217" s="82"/>
      <c r="ZF217" s="82"/>
      <c r="ZG217" s="82"/>
      <c r="ZH217" s="82"/>
      <c r="ZI217" s="82"/>
      <c r="ZJ217" s="82"/>
      <c r="ZK217" s="82"/>
      <c r="ZL217" s="82"/>
      <c r="ZM217" s="82"/>
      <c r="ZN217" s="82"/>
      <c r="ZO217" s="82"/>
      <c r="ZP217" s="82"/>
      <c r="ZQ217" s="82"/>
      <c r="ZR217" s="82"/>
      <c r="ZS217" s="82"/>
      <c r="ZT217" s="82"/>
      <c r="ZU217" s="82"/>
      <c r="ZV217" s="82"/>
      <c r="ZW217" s="82"/>
      <c r="ZX217" s="82"/>
      <c r="ZY217" s="82"/>
      <c r="ZZ217" s="82"/>
      <c r="AAA217" s="82"/>
      <c r="AAB217" s="82"/>
      <c r="AAC217" s="82"/>
      <c r="AAD217" s="82"/>
      <c r="AAE217" s="82"/>
      <c r="AAF217" s="82"/>
      <c r="AAG217" s="82"/>
      <c r="AAH217" s="82"/>
      <c r="AAI217" s="82"/>
      <c r="AAJ217" s="82"/>
      <c r="AAK217" s="82"/>
      <c r="AAL217" s="82"/>
      <c r="AAM217" s="82"/>
      <c r="AAN217" s="82"/>
      <c r="AAO217" s="82"/>
      <c r="AAP217" s="82"/>
      <c r="AAQ217" s="82"/>
      <c r="AAR217" s="82"/>
      <c r="AAS217" s="82"/>
      <c r="AAT217" s="82"/>
      <c r="AAU217" s="82"/>
      <c r="AAV217" s="82"/>
      <c r="AAW217" s="82"/>
      <c r="AAX217" s="82"/>
      <c r="AAY217" s="82"/>
      <c r="AAZ217" s="82"/>
      <c r="ABA217" s="82"/>
      <c r="ABB217" s="82"/>
      <c r="ABC217" s="82"/>
      <c r="ABD217" s="82"/>
      <c r="ABE217" s="82"/>
      <c r="ABF217" s="82"/>
      <c r="ABG217" s="82"/>
      <c r="ABH217" s="82"/>
      <c r="ABI217" s="82"/>
      <c r="ABJ217" s="82"/>
      <c r="ABK217" s="82"/>
      <c r="ABL217" s="82"/>
      <c r="ABM217" s="82"/>
      <c r="ABN217" s="82"/>
      <c r="ABO217" s="82"/>
      <c r="ABP217" s="82"/>
      <c r="ABQ217" s="82"/>
      <c r="ABR217" s="82"/>
      <c r="ABS217" s="82"/>
      <c r="ABT217" s="82"/>
      <c r="ABU217" s="82"/>
      <c r="ABV217" s="82"/>
      <c r="ABW217" s="82"/>
      <c r="ABX217" s="82"/>
      <c r="ABY217" s="82"/>
      <c r="ABZ217" s="82"/>
      <c r="ACA217" s="82"/>
      <c r="ACB217" s="82"/>
      <c r="ACC217" s="82"/>
      <c r="ACD217" s="82"/>
      <c r="ACE217" s="82"/>
      <c r="ACF217" s="82"/>
      <c r="ACG217" s="82"/>
      <c r="ACH217" s="82"/>
      <c r="ACI217" s="82"/>
      <c r="ACJ217" s="82"/>
      <c r="ACK217" s="82"/>
      <c r="ACL217" s="82"/>
      <c r="ACM217" s="82"/>
      <c r="ACN217" s="82"/>
      <c r="ACO217" s="82"/>
      <c r="ACP217" s="82"/>
      <c r="ACQ217" s="82"/>
      <c r="ACR217" s="82"/>
      <c r="ACS217" s="82"/>
      <c r="ACT217" s="82"/>
      <c r="ACU217" s="82"/>
      <c r="ACV217" s="82"/>
      <c r="ACW217" s="82"/>
      <c r="ACX217" s="82"/>
      <c r="ACY217" s="82"/>
      <c r="ACZ217" s="82"/>
      <c r="ADA217" s="82"/>
      <c r="ADB217" s="82"/>
      <c r="ADC217" s="82"/>
      <c r="ADD217" s="82"/>
      <c r="ADE217" s="82"/>
      <c r="ADF217" s="82"/>
      <c r="ADG217" s="82"/>
      <c r="ADH217" s="82"/>
      <c r="ADI217" s="82"/>
      <c r="ADJ217" s="82"/>
      <c r="ADK217" s="82"/>
      <c r="ADL217" s="82"/>
      <c r="ADM217" s="82"/>
      <c r="ADN217" s="82"/>
      <c r="ADO217" s="82"/>
      <c r="ADP217" s="82"/>
      <c r="ADQ217" s="82"/>
      <c r="ADR217" s="82"/>
      <c r="ADS217" s="82"/>
      <c r="ADT217" s="82"/>
      <c r="ADU217" s="82"/>
      <c r="ADV217" s="82"/>
      <c r="ADW217" s="82"/>
      <c r="ADX217" s="82"/>
      <c r="ADY217" s="82"/>
      <c r="ADZ217" s="82"/>
      <c r="AEA217" s="82"/>
      <c r="AEB217" s="82"/>
      <c r="AEC217" s="82"/>
      <c r="AED217" s="82"/>
      <c r="AEE217" s="82"/>
      <c r="AEF217" s="82"/>
      <c r="AEG217" s="82"/>
      <c r="AEH217" s="82"/>
      <c r="AEI217" s="82"/>
      <c r="AEJ217" s="82"/>
      <c r="AEK217" s="82"/>
      <c r="AEL217" s="82"/>
      <c r="AEM217" s="82"/>
      <c r="AEN217" s="82"/>
      <c r="AEO217" s="82"/>
      <c r="AEP217" s="82"/>
      <c r="AEQ217" s="82"/>
      <c r="AER217" s="82"/>
      <c r="AES217" s="82"/>
      <c r="AET217" s="82"/>
      <c r="AEU217" s="82"/>
      <c r="AEV217" s="82"/>
      <c r="AEW217" s="82"/>
      <c r="AEX217" s="82"/>
      <c r="AEY217" s="82"/>
      <c r="AEZ217" s="82"/>
      <c r="AFA217" s="82"/>
      <c r="AFB217" s="82"/>
      <c r="AFC217" s="82"/>
      <c r="AFD217" s="82"/>
      <c r="AFE217" s="82"/>
      <c r="AFF217" s="82"/>
      <c r="AFG217" s="82"/>
      <c r="AFH217" s="82"/>
      <c r="AFI217" s="82"/>
      <c r="AFJ217" s="82"/>
      <c r="AFK217" s="82"/>
      <c r="AFL217" s="82"/>
      <c r="AFM217" s="82"/>
      <c r="AFN217" s="82"/>
      <c r="AFO217" s="82"/>
      <c r="AFP217" s="82"/>
      <c r="AFQ217" s="82"/>
      <c r="AFR217" s="82"/>
      <c r="AFS217" s="82"/>
      <c r="AFT217" s="82"/>
      <c r="AFU217" s="82"/>
      <c r="AFV217" s="82"/>
      <c r="AFW217" s="82"/>
      <c r="AFX217" s="82"/>
      <c r="AFY217" s="82"/>
      <c r="AFZ217" s="82"/>
      <c r="AGA217" s="82"/>
      <c r="AGB217" s="82"/>
      <c r="AGC217" s="82"/>
      <c r="AGD217" s="82"/>
      <c r="AGE217" s="82"/>
      <c r="AGF217" s="82"/>
      <c r="AGG217" s="82"/>
      <c r="AGH217" s="82"/>
      <c r="AGI217" s="82"/>
      <c r="AGJ217" s="82"/>
      <c r="AGK217" s="82"/>
      <c r="AGL217" s="82"/>
      <c r="AGM217" s="82"/>
      <c r="AGN217" s="82"/>
      <c r="AGO217" s="82"/>
      <c r="AGP217" s="82"/>
      <c r="AGQ217" s="82"/>
      <c r="AGR217" s="82"/>
      <c r="AGS217" s="82"/>
      <c r="AGT217" s="82"/>
      <c r="AGU217" s="82"/>
      <c r="AGV217" s="82"/>
      <c r="AGW217" s="82"/>
      <c r="AGX217" s="82"/>
      <c r="AGY217" s="82"/>
      <c r="AGZ217" s="82"/>
      <c r="AHA217" s="82"/>
      <c r="AHB217" s="82"/>
      <c r="AHC217" s="82"/>
      <c r="AHD217" s="82"/>
      <c r="AHE217" s="82"/>
      <c r="AHF217" s="82"/>
      <c r="AHG217" s="82"/>
      <c r="AHH217" s="82"/>
      <c r="AHI217" s="82"/>
      <c r="AHJ217" s="82"/>
      <c r="AHK217" s="82"/>
      <c r="AHL217" s="82"/>
      <c r="AHM217" s="82"/>
      <c r="AHN217" s="82"/>
      <c r="AHO217" s="82"/>
      <c r="AHP217" s="82"/>
      <c r="AHQ217" s="82"/>
      <c r="AHR217" s="82"/>
      <c r="AHS217" s="82"/>
      <c r="AHT217" s="82"/>
      <c r="AHU217" s="82"/>
      <c r="AHV217" s="82"/>
      <c r="AHW217" s="82"/>
      <c r="AHX217" s="82"/>
      <c r="AHY217" s="82"/>
      <c r="AHZ217" s="82"/>
      <c r="AIA217" s="82"/>
      <c r="AIB217" s="82"/>
      <c r="AIC217" s="82"/>
      <c r="AID217" s="82"/>
      <c r="AIE217" s="82"/>
      <c r="AIF217" s="82"/>
      <c r="AIG217" s="82"/>
      <c r="AIH217" s="82"/>
      <c r="AII217" s="82"/>
      <c r="AIJ217" s="82"/>
      <c r="AIK217" s="82"/>
      <c r="AIL217" s="82"/>
      <c r="AIM217" s="82"/>
      <c r="AIN217" s="82"/>
      <c r="AIO217" s="82"/>
      <c r="AIP217" s="82"/>
      <c r="AIQ217" s="82"/>
      <c r="AIR217" s="82"/>
      <c r="AIS217" s="82"/>
      <c r="AIT217" s="82"/>
      <c r="AIU217" s="82"/>
      <c r="AIV217" s="82"/>
      <c r="AIW217" s="82"/>
      <c r="AIX217" s="82"/>
      <c r="AIY217" s="82"/>
      <c r="AIZ217" s="82"/>
      <c r="AJA217" s="82"/>
      <c r="AJB217" s="82"/>
      <c r="AJC217" s="82"/>
      <c r="AJD217" s="82"/>
      <c r="AJE217" s="82"/>
      <c r="AJF217" s="82"/>
      <c r="AJG217" s="82"/>
      <c r="AJH217" s="82"/>
      <c r="AJI217" s="82"/>
      <c r="AJJ217" s="82"/>
      <c r="AJK217" s="82"/>
      <c r="AJL217" s="82"/>
      <c r="AJM217" s="82"/>
      <c r="AJN217" s="82"/>
      <c r="AJO217" s="82"/>
      <c r="AJP217" s="82"/>
      <c r="AJQ217" s="82"/>
      <c r="AJR217" s="82"/>
      <c r="AJS217" s="82"/>
      <c r="AJT217" s="82"/>
      <c r="AJU217" s="82"/>
      <c r="AJV217" s="82"/>
      <c r="AJW217" s="82"/>
      <c r="AJX217" s="82"/>
      <c r="AJY217" s="82"/>
      <c r="AJZ217" s="82"/>
      <c r="AKA217" s="82"/>
      <c r="AKB217" s="82"/>
      <c r="AKC217" s="82"/>
      <c r="AKD217" s="82"/>
      <c r="AKE217" s="82"/>
      <c r="AKF217" s="82"/>
      <c r="AKG217" s="82"/>
      <c r="AKH217" s="82"/>
      <c r="AKI217" s="82"/>
      <c r="AKJ217" s="82"/>
      <c r="AKK217" s="82"/>
      <c r="AKL217" s="82"/>
      <c r="AKM217" s="82"/>
      <c r="AKN217" s="82"/>
      <c r="AKO217" s="82"/>
      <c r="AKP217" s="82"/>
      <c r="AKQ217" s="82"/>
      <c r="AKR217" s="82"/>
      <c r="AKS217" s="82"/>
      <c r="AKT217" s="82"/>
      <c r="AKU217" s="82"/>
      <c r="AKV217" s="82"/>
      <c r="AKW217" s="82"/>
      <c r="AKX217" s="82"/>
      <c r="AKY217" s="82"/>
      <c r="AKZ217" s="82"/>
      <c r="ALA217" s="82"/>
      <c r="ALB217" s="82"/>
      <c r="ALC217" s="82"/>
      <c r="ALD217" s="82"/>
      <c r="ALE217" s="82"/>
      <c r="ALF217" s="82"/>
      <c r="ALG217" s="82"/>
      <c r="ALH217" s="82"/>
      <c r="ALI217" s="82"/>
      <c r="ALJ217" s="82"/>
      <c r="ALK217" s="82"/>
      <c r="ALL217" s="82"/>
      <c r="ALM217" s="82"/>
      <c r="ALN217" s="82"/>
      <c r="ALO217" s="82"/>
      <c r="ALP217" s="82"/>
      <c r="ALQ217" s="82"/>
      <c r="ALR217" s="82"/>
      <c r="ALS217" s="82"/>
      <c r="ALT217" s="82"/>
      <c r="ALU217" s="82"/>
      <c r="ALV217" s="82"/>
      <c r="ALW217" s="82"/>
      <c r="ALX217" s="82"/>
      <c r="ALY217" s="82"/>
      <c r="ALZ217" s="82"/>
      <c r="AMA217" s="82"/>
      <c r="AMB217" s="82"/>
      <c r="AMC217" s="82"/>
      <c r="AMD217" s="82"/>
      <c r="AME217" s="82"/>
      <c r="AMF217" s="82"/>
      <c r="AMG217" s="82"/>
      <c r="AMH217" s="82"/>
      <c r="AMI217" s="82"/>
      <c r="AMJ217" s="82"/>
    </row>
    <row r="218" spans="1:1024" s="84" customFormat="1" ht="20.100000000000001" customHeight="1" outlineLevel="1" x14ac:dyDescent="0.2">
      <c r="A218" s="228" t="s">
        <v>252</v>
      </c>
      <c r="B218" s="233" t="s">
        <v>253</v>
      </c>
      <c r="C218" s="233" t="s">
        <v>15</v>
      </c>
      <c r="D218" s="236" t="s">
        <v>620</v>
      </c>
      <c r="E218" s="90" t="s">
        <v>331</v>
      </c>
      <c r="F218" s="232">
        <v>2</v>
      </c>
      <c r="G218" s="234"/>
      <c r="H218" s="93"/>
      <c r="I218" s="232">
        <f t="shared" si="12"/>
        <v>0</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c r="DP218" s="82"/>
      <c r="DQ218" s="82"/>
      <c r="DR218" s="82"/>
      <c r="DS218" s="82"/>
      <c r="DT218" s="82"/>
      <c r="DU218" s="82"/>
      <c r="DV218" s="82"/>
      <c r="DW218" s="82"/>
      <c r="DX218" s="82"/>
      <c r="DY218" s="82"/>
      <c r="DZ218" s="82"/>
      <c r="EA218" s="82"/>
      <c r="EB218" s="82"/>
      <c r="EC218" s="82"/>
      <c r="ED218" s="82"/>
      <c r="EE218" s="82"/>
      <c r="EF218" s="82"/>
      <c r="EG218" s="82"/>
      <c r="EH218" s="82"/>
      <c r="EI218" s="82"/>
      <c r="EJ218" s="82"/>
      <c r="EK218" s="82"/>
      <c r="EL218" s="82"/>
      <c r="EM218" s="82"/>
      <c r="EN218" s="82"/>
      <c r="EO218" s="82"/>
      <c r="EP218" s="82"/>
      <c r="EQ218" s="82"/>
      <c r="ER218" s="82"/>
      <c r="ES218" s="82"/>
      <c r="ET218" s="82"/>
      <c r="EU218" s="82"/>
      <c r="EV218" s="82"/>
      <c r="EW218" s="82"/>
      <c r="EX218" s="82"/>
      <c r="EY218" s="82"/>
      <c r="EZ218" s="82"/>
      <c r="FA218" s="82"/>
      <c r="FB218" s="82"/>
      <c r="FC218" s="82"/>
      <c r="FD218" s="82"/>
      <c r="FE218" s="82"/>
      <c r="FF218" s="82"/>
      <c r="FG218" s="82"/>
      <c r="FH218" s="82"/>
      <c r="FI218" s="82"/>
      <c r="FJ218" s="82"/>
      <c r="FK218" s="82"/>
      <c r="FL218" s="82"/>
      <c r="FM218" s="82"/>
      <c r="FN218" s="82"/>
      <c r="FO218" s="82"/>
      <c r="FP218" s="82"/>
      <c r="FQ218" s="82"/>
      <c r="FR218" s="82"/>
      <c r="FS218" s="82"/>
      <c r="FT218" s="82"/>
      <c r="FU218" s="82"/>
      <c r="FV218" s="82"/>
      <c r="FW218" s="82"/>
      <c r="FX218" s="82"/>
      <c r="FY218" s="82"/>
      <c r="FZ218" s="82"/>
      <c r="GA218" s="82"/>
      <c r="GB218" s="82"/>
      <c r="GC218" s="82"/>
      <c r="GD218" s="82"/>
      <c r="GE218" s="82"/>
      <c r="GF218" s="82"/>
      <c r="GG218" s="82"/>
      <c r="GH218" s="82"/>
      <c r="GI218" s="82"/>
      <c r="GJ218" s="82"/>
      <c r="GK218" s="82"/>
      <c r="GL218" s="82"/>
      <c r="GM218" s="82"/>
      <c r="GN218" s="82"/>
      <c r="GO218" s="82"/>
      <c r="GP218" s="82"/>
      <c r="GQ218" s="82"/>
      <c r="GR218" s="82"/>
      <c r="GS218" s="82"/>
      <c r="GT218" s="82"/>
      <c r="GU218" s="82"/>
      <c r="GV218" s="82"/>
      <c r="GW218" s="82"/>
      <c r="GX218" s="82"/>
      <c r="GY218" s="82"/>
      <c r="GZ218" s="82"/>
      <c r="HA218" s="82"/>
      <c r="HB218" s="82"/>
      <c r="HC218" s="82"/>
      <c r="HD218" s="82"/>
      <c r="HE218" s="82"/>
      <c r="HF218" s="82"/>
      <c r="HG218" s="82"/>
      <c r="HH218" s="82"/>
      <c r="HI218" s="82"/>
      <c r="HJ218" s="82"/>
      <c r="HK218" s="82"/>
      <c r="HL218" s="82"/>
      <c r="HM218" s="82"/>
      <c r="HN218" s="82"/>
      <c r="HO218" s="82"/>
      <c r="HP218" s="82"/>
      <c r="HQ218" s="82"/>
      <c r="HR218" s="82"/>
      <c r="HS218" s="82"/>
      <c r="HT218" s="82"/>
      <c r="HU218" s="82"/>
      <c r="HV218" s="82"/>
      <c r="HW218" s="82"/>
      <c r="HX218" s="82"/>
      <c r="HY218" s="82"/>
      <c r="HZ218" s="82"/>
      <c r="IA218" s="82"/>
      <c r="IB218" s="82"/>
      <c r="IC218" s="82"/>
      <c r="ID218" s="82"/>
      <c r="IE218" s="82"/>
      <c r="IF218" s="82"/>
      <c r="IG218" s="82"/>
      <c r="IH218" s="82"/>
      <c r="II218" s="82"/>
      <c r="IJ218" s="82"/>
      <c r="IK218" s="82"/>
      <c r="IL218" s="82"/>
      <c r="IM218" s="82"/>
      <c r="IN218" s="82"/>
      <c r="IO218" s="82"/>
      <c r="IP218" s="82"/>
      <c r="IQ218" s="82"/>
      <c r="IR218" s="82"/>
      <c r="IS218" s="82"/>
      <c r="IT218" s="82"/>
      <c r="IU218" s="82"/>
      <c r="IV218" s="82"/>
      <c r="IW218" s="82"/>
      <c r="IX218" s="82"/>
      <c r="IY218" s="82"/>
      <c r="IZ218" s="82"/>
      <c r="JA218" s="82"/>
      <c r="JB218" s="82"/>
      <c r="JC218" s="82"/>
      <c r="JD218" s="82"/>
      <c r="JE218" s="82"/>
      <c r="JF218" s="82"/>
      <c r="JG218" s="82"/>
      <c r="JH218" s="82"/>
      <c r="JI218" s="82"/>
      <c r="JJ218" s="82"/>
      <c r="JK218" s="82"/>
      <c r="JL218" s="82"/>
      <c r="JM218" s="82"/>
      <c r="JN218" s="82"/>
      <c r="JO218" s="82"/>
      <c r="JP218" s="82"/>
      <c r="JQ218" s="82"/>
      <c r="JR218" s="82"/>
      <c r="JS218" s="82"/>
      <c r="JT218" s="82"/>
      <c r="JU218" s="82"/>
      <c r="JV218" s="82"/>
      <c r="JW218" s="82"/>
      <c r="JX218" s="82"/>
      <c r="JY218" s="82"/>
      <c r="JZ218" s="82"/>
      <c r="KA218" s="82"/>
      <c r="KB218" s="82"/>
      <c r="KC218" s="82"/>
      <c r="KD218" s="82"/>
      <c r="KE218" s="82"/>
      <c r="KF218" s="82"/>
      <c r="KG218" s="82"/>
      <c r="KH218" s="82"/>
      <c r="KI218" s="82"/>
      <c r="KJ218" s="82"/>
      <c r="KK218" s="82"/>
      <c r="KL218" s="82"/>
      <c r="KM218" s="82"/>
      <c r="KN218" s="82"/>
      <c r="KO218" s="82"/>
      <c r="KP218" s="82"/>
      <c r="KQ218" s="82"/>
      <c r="KR218" s="82"/>
      <c r="KS218" s="82"/>
      <c r="KT218" s="82"/>
      <c r="KU218" s="82"/>
      <c r="KV218" s="82"/>
      <c r="KW218" s="82"/>
      <c r="KX218" s="82"/>
      <c r="KY218" s="82"/>
      <c r="KZ218" s="82"/>
      <c r="LA218" s="82"/>
      <c r="LB218" s="82"/>
      <c r="LC218" s="82"/>
      <c r="LD218" s="82"/>
      <c r="LE218" s="82"/>
      <c r="LF218" s="82"/>
      <c r="LG218" s="82"/>
      <c r="LH218" s="82"/>
      <c r="LI218" s="82"/>
      <c r="LJ218" s="82"/>
      <c r="LK218" s="82"/>
      <c r="LL218" s="82"/>
      <c r="LM218" s="82"/>
      <c r="LN218" s="82"/>
      <c r="LO218" s="82"/>
      <c r="LP218" s="82"/>
      <c r="LQ218" s="82"/>
      <c r="LR218" s="82"/>
      <c r="LS218" s="82"/>
      <c r="LT218" s="82"/>
      <c r="LU218" s="82"/>
      <c r="LV218" s="82"/>
      <c r="LW218" s="82"/>
      <c r="LX218" s="82"/>
      <c r="LY218" s="82"/>
      <c r="LZ218" s="82"/>
      <c r="MA218" s="82"/>
      <c r="MB218" s="82"/>
      <c r="MC218" s="82"/>
      <c r="MD218" s="82"/>
      <c r="ME218" s="82"/>
      <c r="MF218" s="82"/>
      <c r="MG218" s="82"/>
      <c r="MH218" s="82"/>
      <c r="MI218" s="82"/>
      <c r="MJ218" s="82"/>
      <c r="MK218" s="82"/>
      <c r="ML218" s="82"/>
      <c r="MM218" s="82"/>
      <c r="MN218" s="82"/>
      <c r="MO218" s="82"/>
      <c r="MP218" s="82"/>
      <c r="MQ218" s="82"/>
      <c r="MR218" s="82"/>
      <c r="MS218" s="82"/>
      <c r="MT218" s="82"/>
      <c r="MU218" s="82"/>
      <c r="MV218" s="82"/>
      <c r="MW218" s="82"/>
      <c r="MX218" s="82"/>
      <c r="MY218" s="82"/>
      <c r="MZ218" s="82"/>
      <c r="NA218" s="82"/>
      <c r="NB218" s="82"/>
      <c r="NC218" s="82"/>
      <c r="ND218" s="82"/>
      <c r="NE218" s="82"/>
      <c r="NF218" s="82"/>
      <c r="NG218" s="82"/>
      <c r="NH218" s="82"/>
      <c r="NI218" s="82"/>
      <c r="NJ218" s="82"/>
      <c r="NK218" s="82"/>
      <c r="NL218" s="82"/>
      <c r="NM218" s="82"/>
      <c r="NN218" s="82"/>
      <c r="NO218" s="82"/>
      <c r="NP218" s="82"/>
      <c r="NQ218" s="82"/>
      <c r="NR218" s="82"/>
      <c r="NS218" s="82"/>
      <c r="NT218" s="82"/>
      <c r="NU218" s="82"/>
      <c r="NV218" s="82"/>
      <c r="NW218" s="82"/>
      <c r="NX218" s="82"/>
      <c r="NY218" s="82"/>
      <c r="NZ218" s="82"/>
      <c r="OA218" s="82"/>
      <c r="OB218" s="82"/>
      <c r="OC218" s="82"/>
      <c r="OD218" s="82"/>
      <c r="OE218" s="82"/>
      <c r="OF218" s="82"/>
      <c r="OG218" s="82"/>
      <c r="OH218" s="82"/>
      <c r="OI218" s="82"/>
      <c r="OJ218" s="82"/>
      <c r="OK218" s="82"/>
      <c r="OL218" s="82"/>
      <c r="OM218" s="82"/>
      <c r="ON218" s="82"/>
      <c r="OO218" s="82"/>
      <c r="OP218" s="82"/>
      <c r="OQ218" s="82"/>
      <c r="OR218" s="82"/>
      <c r="OS218" s="82"/>
      <c r="OT218" s="82"/>
      <c r="OU218" s="82"/>
      <c r="OV218" s="82"/>
      <c r="OW218" s="82"/>
      <c r="OX218" s="82"/>
      <c r="OY218" s="82"/>
      <c r="OZ218" s="82"/>
      <c r="PA218" s="82"/>
      <c r="PB218" s="82"/>
      <c r="PC218" s="82"/>
      <c r="PD218" s="82"/>
      <c r="PE218" s="82"/>
      <c r="PF218" s="82"/>
      <c r="PG218" s="82"/>
      <c r="PH218" s="82"/>
      <c r="PI218" s="82"/>
      <c r="PJ218" s="82"/>
      <c r="PK218" s="82"/>
      <c r="PL218" s="82"/>
      <c r="PM218" s="82"/>
      <c r="PN218" s="82"/>
      <c r="PO218" s="82"/>
      <c r="PP218" s="82"/>
      <c r="PQ218" s="82"/>
      <c r="PR218" s="82"/>
      <c r="PS218" s="82"/>
      <c r="PT218" s="82"/>
      <c r="PU218" s="82"/>
      <c r="PV218" s="82"/>
      <c r="PW218" s="82"/>
      <c r="PX218" s="82"/>
      <c r="PY218" s="82"/>
      <c r="PZ218" s="82"/>
      <c r="QA218" s="82"/>
      <c r="QB218" s="82"/>
      <c r="QC218" s="82"/>
      <c r="QD218" s="82"/>
      <c r="QE218" s="82"/>
      <c r="QF218" s="82"/>
      <c r="QG218" s="82"/>
      <c r="QH218" s="82"/>
      <c r="QI218" s="82"/>
      <c r="QJ218" s="82"/>
      <c r="QK218" s="82"/>
      <c r="QL218" s="82"/>
      <c r="QM218" s="82"/>
      <c r="QN218" s="82"/>
      <c r="QO218" s="82"/>
      <c r="QP218" s="82"/>
      <c r="QQ218" s="82"/>
      <c r="QR218" s="82"/>
      <c r="QS218" s="82"/>
      <c r="QT218" s="82"/>
      <c r="QU218" s="82"/>
      <c r="QV218" s="82"/>
      <c r="QW218" s="82"/>
      <c r="QX218" s="82"/>
      <c r="QY218" s="82"/>
      <c r="QZ218" s="82"/>
      <c r="RA218" s="82"/>
      <c r="RB218" s="82"/>
      <c r="RC218" s="82"/>
      <c r="RD218" s="82"/>
      <c r="RE218" s="82"/>
      <c r="RF218" s="82"/>
      <c r="RG218" s="82"/>
      <c r="RH218" s="82"/>
      <c r="RI218" s="82"/>
      <c r="RJ218" s="82"/>
      <c r="RK218" s="82"/>
      <c r="RL218" s="82"/>
      <c r="RM218" s="82"/>
      <c r="RN218" s="82"/>
      <c r="RO218" s="82"/>
      <c r="RP218" s="82"/>
      <c r="RQ218" s="82"/>
      <c r="RR218" s="82"/>
      <c r="RS218" s="82"/>
      <c r="RT218" s="82"/>
      <c r="RU218" s="82"/>
      <c r="RV218" s="82"/>
      <c r="RW218" s="82"/>
      <c r="RX218" s="82"/>
      <c r="RY218" s="82"/>
      <c r="RZ218" s="82"/>
      <c r="SA218" s="82"/>
      <c r="SB218" s="82"/>
      <c r="SC218" s="82"/>
      <c r="SD218" s="82"/>
      <c r="SE218" s="82"/>
      <c r="SF218" s="82"/>
      <c r="SG218" s="82"/>
      <c r="SH218" s="82"/>
      <c r="SI218" s="82"/>
      <c r="SJ218" s="82"/>
      <c r="SK218" s="82"/>
      <c r="SL218" s="82"/>
      <c r="SM218" s="82"/>
      <c r="SN218" s="82"/>
      <c r="SO218" s="82"/>
      <c r="SP218" s="82"/>
      <c r="SQ218" s="82"/>
      <c r="SR218" s="82"/>
      <c r="SS218" s="82"/>
      <c r="ST218" s="82"/>
      <c r="SU218" s="82"/>
      <c r="SV218" s="82"/>
      <c r="SW218" s="82"/>
      <c r="SX218" s="82"/>
      <c r="SY218" s="82"/>
      <c r="SZ218" s="82"/>
      <c r="TA218" s="82"/>
      <c r="TB218" s="82"/>
      <c r="TC218" s="82"/>
      <c r="TD218" s="82"/>
      <c r="TE218" s="82"/>
      <c r="TF218" s="82"/>
      <c r="TG218" s="82"/>
      <c r="TH218" s="82"/>
      <c r="TI218" s="82"/>
      <c r="TJ218" s="82"/>
      <c r="TK218" s="82"/>
      <c r="TL218" s="82"/>
      <c r="TM218" s="82"/>
      <c r="TN218" s="82"/>
      <c r="TO218" s="82"/>
      <c r="TP218" s="82"/>
      <c r="TQ218" s="82"/>
      <c r="TR218" s="82"/>
      <c r="TS218" s="82"/>
      <c r="TT218" s="82"/>
      <c r="TU218" s="82"/>
      <c r="TV218" s="82"/>
      <c r="TW218" s="82"/>
      <c r="TX218" s="82"/>
      <c r="TY218" s="82"/>
      <c r="TZ218" s="82"/>
      <c r="UA218" s="82"/>
      <c r="UB218" s="82"/>
      <c r="UC218" s="82"/>
      <c r="UD218" s="82"/>
      <c r="UE218" s="82"/>
      <c r="UF218" s="82"/>
      <c r="UG218" s="82"/>
      <c r="UH218" s="82"/>
      <c r="UI218" s="82"/>
      <c r="UJ218" s="82"/>
      <c r="UK218" s="82"/>
      <c r="UL218" s="82"/>
      <c r="UM218" s="82"/>
      <c r="UN218" s="82"/>
      <c r="UO218" s="82"/>
      <c r="UP218" s="82"/>
      <c r="UQ218" s="82"/>
      <c r="UR218" s="82"/>
      <c r="US218" s="82"/>
      <c r="UT218" s="82"/>
      <c r="UU218" s="82"/>
      <c r="UV218" s="82"/>
      <c r="UW218" s="82"/>
      <c r="UX218" s="82"/>
      <c r="UY218" s="82"/>
      <c r="UZ218" s="82"/>
      <c r="VA218" s="82"/>
      <c r="VB218" s="82"/>
      <c r="VC218" s="82"/>
      <c r="VD218" s="82"/>
      <c r="VE218" s="82"/>
      <c r="VF218" s="82"/>
      <c r="VG218" s="82"/>
      <c r="VH218" s="82"/>
      <c r="VI218" s="82"/>
      <c r="VJ218" s="82"/>
      <c r="VK218" s="82"/>
      <c r="VL218" s="82"/>
      <c r="VM218" s="82"/>
      <c r="VN218" s="82"/>
      <c r="VO218" s="82"/>
      <c r="VP218" s="82"/>
      <c r="VQ218" s="82"/>
      <c r="VR218" s="82"/>
      <c r="VS218" s="82"/>
      <c r="VT218" s="82"/>
      <c r="VU218" s="82"/>
      <c r="VV218" s="82"/>
      <c r="VW218" s="82"/>
      <c r="VX218" s="82"/>
      <c r="VY218" s="82"/>
      <c r="VZ218" s="82"/>
      <c r="WA218" s="82"/>
      <c r="WB218" s="82"/>
      <c r="WC218" s="82"/>
      <c r="WD218" s="82"/>
      <c r="WE218" s="82"/>
      <c r="WF218" s="82"/>
      <c r="WG218" s="82"/>
      <c r="WH218" s="82"/>
      <c r="WI218" s="82"/>
      <c r="WJ218" s="82"/>
      <c r="WK218" s="82"/>
      <c r="WL218" s="82"/>
      <c r="WM218" s="82"/>
      <c r="WN218" s="82"/>
      <c r="WO218" s="82"/>
      <c r="WP218" s="82"/>
      <c r="WQ218" s="82"/>
      <c r="WR218" s="82"/>
      <c r="WS218" s="82"/>
      <c r="WT218" s="82"/>
      <c r="WU218" s="82"/>
      <c r="WV218" s="82"/>
      <c r="WW218" s="82"/>
      <c r="WX218" s="82"/>
      <c r="WY218" s="82"/>
      <c r="WZ218" s="82"/>
      <c r="XA218" s="82"/>
      <c r="XB218" s="82"/>
      <c r="XC218" s="82"/>
      <c r="XD218" s="82"/>
      <c r="XE218" s="82"/>
      <c r="XF218" s="82"/>
      <c r="XG218" s="82"/>
      <c r="XH218" s="82"/>
      <c r="XI218" s="82"/>
      <c r="XJ218" s="82"/>
      <c r="XK218" s="82"/>
      <c r="XL218" s="82"/>
      <c r="XM218" s="82"/>
      <c r="XN218" s="82"/>
      <c r="XO218" s="82"/>
      <c r="XP218" s="82"/>
      <c r="XQ218" s="82"/>
      <c r="XR218" s="82"/>
      <c r="XS218" s="82"/>
      <c r="XT218" s="82"/>
      <c r="XU218" s="82"/>
      <c r="XV218" s="82"/>
      <c r="XW218" s="82"/>
      <c r="XX218" s="82"/>
      <c r="XY218" s="82"/>
      <c r="XZ218" s="82"/>
      <c r="YA218" s="82"/>
      <c r="YB218" s="82"/>
      <c r="YC218" s="82"/>
      <c r="YD218" s="82"/>
      <c r="YE218" s="82"/>
      <c r="YF218" s="82"/>
      <c r="YG218" s="82"/>
      <c r="YH218" s="82"/>
      <c r="YI218" s="82"/>
      <c r="YJ218" s="82"/>
      <c r="YK218" s="82"/>
      <c r="YL218" s="82"/>
      <c r="YM218" s="82"/>
      <c r="YN218" s="82"/>
      <c r="YO218" s="82"/>
      <c r="YP218" s="82"/>
      <c r="YQ218" s="82"/>
      <c r="YR218" s="82"/>
      <c r="YS218" s="82"/>
      <c r="YT218" s="82"/>
      <c r="YU218" s="82"/>
      <c r="YV218" s="82"/>
      <c r="YW218" s="82"/>
      <c r="YX218" s="82"/>
      <c r="YY218" s="82"/>
      <c r="YZ218" s="82"/>
      <c r="ZA218" s="82"/>
      <c r="ZB218" s="82"/>
      <c r="ZC218" s="82"/>
      <c r="ZD218" s="82"/>
      <c r="ZE218" s="82"/>
      <c r="ZF218" s="82"/>
      <c r="ZG218" s="82"/>
      <c r="ZH218" s="82"/>
      <c r="ZI218" s="82"/>
      <c r="ZJ218" s="82"/>
      <c r="ZK218" s="82"/>
      <c r="ZL218" s="82"/>
      <c r="ZM218" s="82"/>
      <c r="ZN218" s="82"/>
      <c r="ZO218" s="82"/>
      <c r="ZP218" s="82"/>
      <c r="ZQ218" s="82"/>
      <c r="ZR218" s="82"/>
      <c r="ZS218" s="82"/>
      <c r="ZT218" s="82"/>
      <c r="ZU218" s="82"/>
      <c r="ZV218" s="82"/>
      <c r="ZW218" s="82"/>
      <c r="ZX218" s="82"/>
      <c r="ZY218" s="82"/>
      <c r="ZZ218" s="82"/>
      <c r="AAA218" s="82"/>
      <c r="AAB218" s="82"/>
      <c r="AAC218" s="82"/>
      <c r="AAD218" s="82"/>
      <c r="AAE218" s="82"/>
      <c r="AAF218" s="82"/>
      <c r="AAG218" s="82"/>
      <c r="AAH218" s="82"/>
      <c r="AAI218" s="82"/>
      <c r="AAJ218" s="82"/>
      <c r="AAK218" s="82"/>
      <c r="AAL218" s="82"/>
      <c r="AAM218" s="82"/>
      <c r="AAN218" s="82"/>
      <c r="AAO218" s="82"/>
      <c r="AAP218" s="82"/>
      <c r="AAQ218" s="82"/>
      <c r="AAR218" s="82"/>
      <c r="AAS218" s="82"/>
      <c r="AAT218" s="82"/>
      <c r="AAU218" s="82"/>
      <c r="AAV218" s="82"/>
      <c r="AAW218" s="82"/>
      <c r="AAX218" s="82"/>
      <c r="AAY218" s="82"/>
      <c r="AAZ218" s="82"/>
      <c r="ABA218" s="82"/>
      <c r="ABB218" s="82"/>
      <c r="ABC218" s="82"/>
      <c r="ABD218" s="82"/>
      <c r="ABE218" s="82"/>
      <c r="ABF218" s="82"/>
      <c r="ABG218" s="82"/>
      <c r="ABH218" s="82"/>
      <c r="ABI218" s="82"/>
      <c r="ABJ218" s="82"/>
      <c r="ABK218" s="82"/>
      <c r="ABL218" s="82"/>
      <c r="ABM218" s="82"/>
      <c r="ABN218" s="82"/>
      <c r="ABO218" s="82"/>
      <c r="ABP218" s="82"/>
      <c r="ABQ218" s="82"/>
      <c r="ABR218" s="82"/>
      <c r="ABS218" s="82"/>
      <c r="ABT218" s="82"/>
      <c r="ABU218" s="82"/>
      <c r="ABV218" s="82"/>
      <c r="ABW218" s="82"/>
      <c r="ABX218" s="82"/>
      <c r="ABY218" s="82"/>
      <c r="ABZ218" s="82"/>
      <c r="ACA218" s="82"/>
      <c r="ACB218" s="82"/>
      <c r="ACC218" s="82"/>
      <c r="ACD218" s="82"/>
      <c r="ACE218" s="82"/>
      <c r="ACF218" s="82"/>
      <c r="ACG218" s="82"/>
      <c r="ACH218" s="82"/>
      <c r="ACI218" s="82"/>
      <c r="ACJ218" s="82"/>
      <c r="ACK218" s="82"/>
      <c r="ACL218" s="82"/>
      <c r="ACM218" s="82"/>
      <c r="ACN218" s="82"/>
      <c r="ACO218" s="82"/>
      <c r="ACP218" s="82"/>
      <c r="ACQ218" s="82"/>
      <c r="ACR218" s="82"/>
      <c r="ACS218" s="82"/>
      <c r="ACT218" s="82"/>
      <c r="ACU218" s="82"/>
      <c r="ACV218" s="82"/>
      <c r="ACW218" s="82"/>
      <c r="ACX218" s="82"/>
      <c r="ACY218" s="82"/>
      <c r="ACZ218" s="82"/>
      <c r="ADA218" s="82"/>
      <c r="ADB218" s="82"/>
      <c r="ADC218" s="82"/>
      <c r="ADD218" s="82"/>
      <c r="ADE218" s="82"/>
      <c r="ADF218" s="82"/>
      <c r="ADG218" s="82"/>
      <c r="ADH218" s="82"/>
      <c r="ADI218" s="82"/>
      <c r="ADJ218" s="82"/>
      <c r="ADK218" s="82"/>
      <c r="ADL218" s="82"/>
      <c r="ADM218" s="82"/>
      <c r="ADN218" s="82"/>
      <c r="ADO218" s="82"/>
      <c r="ADP218" s="82"/>
      <c r="ADQ218" s="82"/>
      <c r="ADR218" s="82"/>
      <c r="ADS218" s="82"/>
      <c r="ADT218" s="82"/>
      <c r="ADU218" s="82"/>
      <c r="ADV218" s="82"/>
      <c r="ADW218" s="82"/>
      <c r="ADX218" s="82"/>
      <c r="ADY218" s="82"/>
      <c r="ADZ218" s="82"/>
      <c r="AEA218" s="82"/>
      <c r="AEB218" s="82"/>
      <c r="AEC218" s="82"/>
      <c r="AED218" s="82"/>
      <c r="AEE218" s="82"/>
      <c r="AEF218" s="82"/>
      <c r="AEG218" s="82"/>
      <c r="AEH218" s="82"/>
      <c r="AEI218" s="82"/>
      <c r="AEJ218" s="82"/>
      <c r="AEK218" s="82"/>
      <c r="AEL218" s="82"/>
      <c r="AEM218" s="82"/>
      <c r="AEN218" s="82"/>
      <c r="AEO218" s="82"/>
      <c r="AEP218" s="82"/>
      <c r="AEQ218" s="82"/>
      <c r="AER218" s="82"/>
      <c r="AES218" s="82"/>
      <c r="AET218" s="82"/>
      <c r="AEU218" s="82"/>
      <c r="AEV218" s="82"/>
      <c r="AEW218" s="82"/>
      <c r="AEX218" s="82"/>
      <c r="AEY218" s="82"/>
      <c r="AEZ218" s="82"/>
      <c r="AFA218" s="82"/>
      <c r="AFB218" s="82"/>
      <c r="AFC218" s="82"/>
      <c r="AFD218" s="82"/>
      <c r="AFE218" s="82"/>
      <c r="AFF218" s="82"/>
      <c r="AFG218" s="82"/>
      <c r="AFH218" s="82"/>
      <c r="AFI218" s="82"/>
      <c r="AFJ218" s="82"/>
      <c r="AFK218" s="82"/>
      <c r="AFL218" s="82"/>
      <c r="AFM218" s="82"/>
      <c r="AFN218" s="82"/>
      <c r="AFO218" s="82"/>
      <c r="AFP218" s="82"/>
      <c r="AFQ218" s="82"/>
      <c r="AFR218" s="82"/>
      <c r="AFS218" s="82"/>
      <c r="AFT218" s="82"/>
      <c r="AFU218" s="82"/>
      <c r="AFV218" s="82"/>
      <c r="AFW218" s="82"/>
      <c r="AFX218" s="82"/>
      <c r="AFY218" s="82"/>
      <c r="AFZ218" s="82"/>
      <c r="AGA218" s="82"/>
      <c r="AGB218" s="82"/>
      <c r="AGC218" s="82"/>
      <c r="AGD218" s="82"/>
      <c r="AGE218" s="82"/>
      <c r="AGF218" s="82"/>
      <c r="AGG218" s="82"/>
      <c r="AGH218" s="82"/>
      <c r="AGI218" s="82"/>
      <c r="AGJ218" s="82"/>
      <c r="AGK218" s="82"/>
      <c r="AGL218" s="82"/>
      <c r="AGM218" s="82"/>
      <c r="AGN218" s="82"/>
      <c r="AGO218" s="82"/>
      <c r="AGP218" s="82"/>
      <c r="AGQ218" s="82"/>
      <c r="AGR218" s="82"/>
      <c r="AGS218" s="82"/>
      <c r="AGT218" s="82"/>
      <c r="AGU218" s="82"/>
      <c r="AGV218" s="82"/>
      <c r="AGW218" s="82"/>
      <c r="AGX218" s="82"/>
      <c r="AGY218" s="82"/>
      <c r="AGZ218" s="82"/>
      <c r="AHA218" s="82"/>
      <c r="AHB218" s="82"/>
      <c r="AHC218" s="82"/>
      <c r="AHD218" s="82"/>
      <c r="AHE218" s="82"/>
      <c r="AHF218" s="82"/>
      <c r="AHG218" s="82"/>
      <c r="AHH218" s="82"/>
      <c r="AHI218" s="82"/>
      <c r="AHJ218" s="82"/>
      <c r="AHK218" s="82"/>
      <c r="AHL218" s="82"/>
      <c r="AHM218" s="82"/>
      <c r="AHN218" s="82"/>
      <c r="AHO218" s="82"/>
      <c r="AHP218" s="82"/>
      <c r="AHQ218" s="82"/>
      <c r="AHR218" s="82"/>
      <c r="AHS218" s="82"/>
      <c r="AHT218" s="82"/>
      <c r="AHU218" s="82"/>
      <c r="AHV218" s="82"/>
      <c r="AHW218" s="82"/>
      <c r="AHX218" s="82"/>
      <c r="AHY218" s="82"/>
      <c r="AHZ218" s="82"/>
      <c r="AIA218" s="82"/>
      <c r="AIB218" s="82"/>
      <c r="AIC218" s="82"/>
      <c r="AID218" s="82"/>
      <c r="AIE218" s="82"/>
      <c r="AIF218" s="82"/>
      <c r="AIG218" s="82"/>
      <c r="AIH218" s="82"/>
      <c r="AII218" s="82"/>
      <c r="AIJ218" s="82"/>
      <c r="AIK218" s="82"/>
      <c r="AIL218" s="82"/>
      <c r="AIM218" s="82"/>
      <c r="AIN218" s="82"/>
      <c r="AIO218" s="82"/>
      <c r="AIP218" s="82"/>
      <c r="AIQ218" s="82"/>
      <c r="AIR218" s="82"/>
      <c r="AIS218" s="82"/>
      <c r="AIT218" s="82"/>
      <c r="AIU218" s="82"/>
      <c r="AIV218" s="82"/>
      <c r="AIW218" s="82"/>
      <c r="AIX218" s="82"/>
      <c r="AIY218" s="82"/>
      <c r="AIZ218" s="82"/>
      <c r="AJA218" s="82"/>
      <c r="AJB218" s="82"/>
      <c r="AJC218" s="82"/>
      <c r="AJD218" s="82"/>
      <c r="AJE218" s="82"/>
      <c r="AJF218" s="82"/>
      <c r="AJG218" s="82"/>
      <c r="AJH218" s="82"/>
      <c r="AJI218" s="82"/>
      <c r="AJJ218" s="82"/>
      <c r="AJK218" s="82"/>
      <c r="AJL218" s="82"/>
      <c r="AJM218" s="82"/>
      <c r="AJN218" s="82"/>
      <c r="AJO218" s="82"/>
      <c r="AJP218" s="82"/>
      <c r="AJQ218" s="82"/>
      <c r="AJR218" s="82"/>
      <c r="AJS218" s="82"/>
      <c r="AJT218" s="82"/>
      <c r="AJU218" s="82"/>
      <c r="AJV218" s="82"/>
      <c r="AJW218" s="82"/>
      <c r="AJX218" s="82"/>
      <c r="AJY218" s="82"/>
      <c r="AJZ218" s="82"/>
      <c r="AKA218" s="82"/>
      <c r="AKB218" s="82"/>
      <c r="AKC218" s="82"/>
      <c r="AKD218" s="82"/>
      <c r="AKE218" s="82"/>
      <c r="AKF218" s="82"/>
      <c r="AKG218" s="82"/>
      <c r="AKH218" s="82"/>
      <c r="AKI218" s="82"/>
      <c r="AKJ218" s="82"/>
      <c r="AKK218" s="82"/>
      <c r="AKL218" s="82"/>
      <c r="AKM218" s="82"/>
      <c r="AKN218" s="82"/>
      <c r="AKO218" s="82"/>
      <c r="AKP218" s="82"/>
      <c r="AKQ218" s="82"/>
      <c r="AKR218" s="82"/>
      <c r="AKS218" s="82"/>
      <c r="AKT218" s="82"/>
      <c r="AKU218" s="82"/>
      <c r="AKV218" s="82"/>
      <c r="AKW218" s="82"/>
      <c r="AKX218" s="82"/>
      <c r="AKY218" s="82"/>
      <c r="AKZ218" s="82"/>
      <c r="ALA218" s="82"/>
      <c r="ALB218" s="82"/>
      <c r="ALC218" s="82"/>
      <c r="ALD218" s="82"/>
      <c r="ALE218" s="82"/>
      <c r="ALF218" s="82"/>
      <c r="ALG218" s="82"/>
      <c r="ALH218" s="82"/>
      <c r="ALI218" s="82"/>
      <c r="ALJ218" s="82"/>
      <c r="ALK218" s="82"/>
      <c r="ALL218" s="82"/>
      <c r="ALM218" s="82"/>
      <c r="ALN218" s="82"/>
      <c r="ALO218" s="82"/>
      <c r="ALP218" s="82"/>
      <c r="ALQ218" s="82"/>
      <c r="ALR218" s="82"/>
      <c r="ALS218" s="82"/>
      <c r="ALT218" s="82"/>
      <c r="ALU218" s="82"/>
      <c r="ALV218" s="82"/>
      <c r="ALW218" s="82"/>
      <c r="ALX218" s="82"/>
      <c r="ALY218" s="82"/>
      <c r="ALZ218" s="82"/>
      <c r="AMA218" s="82"/>
      <c r="AMB218" s="82"/>
      <c r="AMC218" s="82"/>
      <c r="AMD218" s="82"/>
      <c r="AME218" s="82"/>
      <c r="AMF218" s="82"/>
      <c r="AMG218" s="82"/>
      <c r="AMH218" s="82"/>
      <c r="AMI218" s="82"/>
      <c r="AMJ218" s="82"/>
    </row>
    <row r="219" spans="1:1024" s="84" customFormat="1" ht="25.5" outlineLevel="1" x14ac:dyDescent="0.2">
      <c r="A219" s="228" t="s">
        <v>254</v>
      </c>
      <c r="B219" s="233" t="s">
        <v>255</v>
      </c>
      <c r="C219" s="233" t="s">
        <v>15</v>
      </c>
      <c r="D219" s="236" t="s">
        <v>621</v>
      </c>
      <c r="E219" s="90" t="s">
        <v>331</v>
      </c>
      <c r="F219" s="232">
        <v>4</v>
      </c>
      <c r="G219" s="234"/>
      <c r="H219" s="93"/>
      <c r="I219" s="232">
        <f t="shared" si="12"/>
        <v>0</v>
      </c>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c r="DR219" s="82"/>
      <c r="DS219" s="82"/>
      <c r="DT219" s="82"/>
      <c r="DU219" s="82"/>
      <c r="DV219" s="82"/>
      <c r="DW219" s="82"/>
      <c r="DX219" s="82"/>
      <c r="DY219" s="82"/>
      <c r="DZ219" s="82"/>
      <c r="EA219" s="82"/>
      <c r="EB219" s="82"/>
      <c r="EC219" s="82"/>
      <c r="ED219" s="82"/>
      <c r="EE219" s="82"/>
      <c r="EF219" s="82"/>
      <c r="EG219" s="82"/>
      <c r="EH219" s="82"/>
      <c r="EI219" s="82"/>
      <c r="EJ219" s="82"/>
      <c r="EK219" s="82"/>
      <c r="EL219" s="82"/>
      <c r="EM219" s="82"/>
      <c r="EN219" s="82"/>
      <c r="EO219" s="82"/>
      <c r="EP219" s="82"/>
      <c r="EQ219" s="82"/>
      <c r="ER219" s="82"/>
      <c r="ES219" s="82"/>
      <c r="ET219" s="82"/>
      <c r="EU219" s="82"/>
      <c r="EV219" s="82"/>
      <c r="EW219" s="82"/>
      <c r="EX219" s="82"/>
      <c r="EY219" s="82"/>
      <c r="EZ219" s="82"/>
      <c r="FA219" s="82"/>
      <c r="FB219" s="82"/>
      <c r="FC219" s="82"/>
      <c r="FD219" s="82"/>
      <c r="FE219" s="82"/>
      <c r="FF219" s="82"/>
      <c r="FG219" s="82"/>
      <c r="FH219" s="82"/>
      <c r="FI219" s="82"/>
      <c r="FJ219" s="82"/>
      <c r="FK219" s="82"/>
      <c r="FL219" s="82"/>
      <c r="FM219" s="82"/>
      <c r="FN219" s="82"/>
      <c r="FO219" s="82"/>
      <c r="FP219" s="82"/>
      <c r="FQ219" s="82"/>
      <c r="FR219" s="82"/>
      <c r="FS219" s="82"/>
      <c r="FT219" s="82"/>
      <c r="FU219" s="82"/>
      <c r="FV219" s="82"/>
      <c r="FW219" s="82"/>
      <c r="FX219" s="82"/>
      <c r="FY219" s="82"/>
      <c r="FZ219" s="82"/>
      <c r="GA219" s="82"/>
      <c r="GB219" s="82"/>
      <c r="GC219" s="82"/>
      <c r="GD219" s="82"/>
      <c r="GE219" s="82"/>
      <c r="GF219" s="82"/>
      <c r="GG219" s="82"/>
      <c r="GH219" s="82"/>
      <c r="GI219" s="82"/>
      <c r="GJ219" s="82"/>
      <c r="GK219" s="82"/>
      <c r="GL219" s="82"/>
      <c r="GM219" s="82"/>
      <c r="GN219" s="82"/>
      <c r="GO219" s="82"/>
      <c r="GP219" s="82"/>
      <c r="GQ219" s="82"/>
      <c r="GR219" s="82"/>
      <c r="GS219" s="82"/>
      <c r="GT219" s="82"/>
      <c r="GU219" s="82"/>
      <c r="GV219" s="82"/>
      <c r="GW219" s="82"/>
      <c r="GX219" s="82"/>
      <c r="GY219" s="82"/>
      <c r="GZ219" s="82"/>
      <c r="HA219" s="82"/>
      <c r="HB219" s="82"/>
      <c r="HC219" s="82"/>
      <c r="HD219" s="82"/>
      <c r="HE219" s="82"/>
      <c r="HF219" s="82"/>
      <c r="HG219" s="82"/>
      <c r="HH219" s="82"/>
      <c r="HI219" s="82"/>
      <c r="HJ219" s="82"/>
      <c r="HK219" s="82"/>
      <c r="HL219" s="82"/>
      <c r="HM219" s="82"/>
      <c r="HN219" s="82"/>
      <c r="HO219" s="82"/>
      <c r="HP219" s="82"/>
      <c r="HQ219" s="82"/>
      <c r="HR219" s="82"/>
      <c r="HS219" s="82"/>
      <c r="HT219" s="82"/>
      <c r="HU219" s="82"/>
      <c r="HV219" s="82"/>
      <c r="HW219" s="82"/>
      <c r="HX219" s="82"/>
      <c r="HY219" s="82"/>
      <c r="HZ219" s="82"/>
      <c r="IA219" s="82"/>
      <c r="IB219" s="82"/>
      <c r="IC219" s="82"/>
      <c r="ID219" s="82"/>
      <c r="IE219" s="82"/>
      <c r="IF219" s="82"/>
      <c r="IG219" s="82"/>
      <c r="IH219" s="82"/>
      <c r="II219" s="82"/>
      <c r="IJ219" s="82"/>
      <c r="IK219" s="82"/>
      <c r="IL219" s="82"/>
      <c r="IM219" s="82"/>
      <c r="IN219" s="82"/>
      <c r="IO219" s="82"/>
      <c r="IP219" s="82"/>
      <c r="IQ219" s="82"/>
      <c r="IR219" s="82"/>
      <c r="IS219" s="82"/>
      <c r="IT219" s="82"/>
      <c r="IU219" s="82"/>
      <c r="IV219" s="82"/>
      <c r="IW219" s="82"/>
      <c r="IX219" s="82"/>
      <c r="IY219" s="82"/>
      <c r="IZ219" s="82"/>
      <c r="JA219" s="82"/>
      <c r="JB219" s="82"/>
      <c r="JC219" s="82"/>
      <c r="JD219" s="82"/>
      <c r="JE219" s="82"/>
      <c r="JF219" s="82"/>
      <c r="JG219" s="82"/>
      <c r="JH219" s="82"/>
      <c r="JI219" s="82"/>
      <c r="JJ219" s="82"/>
      <c r="JK219" s="82"/>
      <c r="JL219" s="82"/>
      <c r="JM219" s="82"/>
      <c r="JN219" s="82"/>
      <c r="JO219" s="82"/>
      <c r="JP219" s="82"/>
      <c r="JQ219" s="82"/>
      <c r="JR219" s="82"/>
      <c r="JS219" s="82"/>
      <c r="JT219" s="82"/>
      <c r="JU219" s="82"/>
      <c r="JV219" s="82"/>
      <c r="JW219" s="82"/>
      <c r="JX219" s="82"/>
      <c r="JY219" s="82"/>
      <c r="JZ219" s="82"/>
      <c r="KA219" s="82"/>
      <c r="KB219" s="82"/>
      <c r="KC219" s="82"/>
      <c r="KD219" s="82"/>
      <c r="KE219" s="82"/>
      <c r="KF219" s="82"/>
      <c r="KG219" s="82"/>
      <c r="KH219" s="82"/>
      <c r="KI219" s="82"/>
      <c r="KJ219" s="82"/>
      <c r="KK219" s="82"/>
      <c r="KL219" s="82"/>
      <c r="KM219" s="82"/>
      <c r="KN219" s="82"/>
      <c r="KO219" s="82"/>
      <c r="KP219" s="82"/>
      <c r="KQ219" s="82"/>
      <c r="KR219" s="82"/>
      <c r="KS219" s="82"/>
      <c r="KT219" s="82"/>
      <c r="KU219" s="82"/>
      <c r="KV219" s="82"/>
      <c r="KW219" s="82"/>
      <c r="KX219" s="82"/>
      <c r="KY219" s="82"/>
      <c r="KZ219" s="82"/>
      <c r="LA219" s="82"/>
      <c r="LB219" s="82"/>
      <c r="LC219" s="82"/>
      <c r="LD219" s="82"/>
      <c r="LE219" s="82"/>
      <c r="LF219" s="82"/>
      <c r="LG219" s="82"/>
      <c r="LH219" s="82"/>
      <c r="LI219" s="82"/>
      <c r="LJ219" s="82"/>
      <c r="LK219" s="82"/>
      <c r="LL219" s="82"/>
      <c r="LM219" s="82"/>
      <c r="LN219" s="82"/>
      <c r="LO219" s="82"/>
      <c r="LP219" s="82"/>
      <c r="LQ219" s="82"/>
      <c r="LR219" s="82"/>
      <c r="LS219" s="82"/>
      <c r="LT219" s="82"/>
      <c r="LU219" s="82"/>
      <c r="LV219" s="82"/>
      <c r="LW219" s="82"/>
      <c r="LX219" s="82"/>
      <c r="LY219" s="82"/>
      <c r="LZ219" s="82"/>
      <c r="MA219" s="82"/>
      <c r="MB219" s="82"/>
      <c r="MC219" s="82"/>
      <c r="MD219" s="82"/>
      <c r="ME219" s="82"/>
      <c r="MF219" s="82"/>
      <c r="MG219" s="82"/>
      <c r="MH219" s="82"/>
      <c r="MI219" s="82"/>
      <c r="MJ219" s="82"/>
      <c r="MK219" s="82"/>
      <c r="ML219" s="82"/>
      <c r="MM219" s="82"/>
      <c r="MN219" s="82"/>
      <c r="MO219" s="82"/>
      <c r="MP219" s="82"/>
      <c r="MQ219" s="82"/>
      <c r="MR219" s="82"/>
      <c r="MS219" s="82"/>
      <c r="MT219" s="82"/>
      <c r="MU219" s="82"/>
      <c r="MV219" s="82"/>
      <c r="MW219" s="82"/>
      <c r="MX219" s="82"/>
      <c r="MY219" s="82"/>
      <c r="MZ219" s="82"/>
      <c r="NA219" s="82"/>
      <c r="NB219" s="82"/>
      <c r="NC219" s="82"/>
      <c r="ND219" s="82"/>
      <c r="NE219" s="82"/>
      <c r="NF219" s="82"/>
      <c r="NG219" s="82"/>
      <c r="NH219" s="82"/>
      <c r="NI219" s="82"/>
      <c r="NJ219" s="82"/>
      <c r="NK219" s="82"/>
      <c r="NL219" s="82"/>
      <c r="NM219" s="82"/>
      <c r="NN219" s="82"/>
      <c r="NO219" s="82"/>
      <c r="NP219" s="82"/>
      <c r="NQ219" s="82"/>
      <c r="NR219" s="82"/>
      <c r="NS219" s="82"/>
      <c r="NT219" s="82"/>
      <c r="NU219" s="82"/>
      <c r="NV219" s="82"/>
      <c r="NW219" s="82"/>
      <c r="NX219" s="82"/>
      <c r="NY219" s="82"/>
      <c r="NZ219" s="82"/>
      <c r="OA219" s="82"/>
      <c r="OB219" s="82"/>
      <c r="OC219" s="82"/>
      <c r="OD219" s="82"/>
      <c r="OE219" s="82"/>
      <c r="OF219" s="82"/>
      <c r="OG219" s="82"/>
      <c r="OH219" s="82"/>
      <c r="OI219" s="82"/>
      <c r="OJ219" s="82"/>
      <c r="OK219" s="82"/>
      <c r="OL219" s="82"/>
      <c r="OM219" s="82"/>
      <c r="ON219" s="82"/>
      <c r="OO219" s="82"/>
      <c r="OP219" s="82"/>
      <c r="OQ219" s="82"/>
      <c r="OR219" s="82"/>
      <c r="OS219" s="82"/>
      <c r="OT219" s="82"/>
      <c r="OU219" s="82"/>
      <c r="OV219" s="82"/>
      <c r="OW219" s="82"/>
      <c r="OX219" s="82"/>
      <c r="OY219" s="82"/>
      <c r="OZ219" s="82"/>
      <c r="PA219" s="82"/>
      <c r="PB219" s="82"/>
      <c r="PC219" s="82"/>
      <c r="PD219" s="82"/>
      <c r="PE219" s="82"/>
      <c r="PF219" s="82"/>
      <c r="PG219" s="82"/>
      <c r="PH219" s="82"/>
      <c r="PI219" s="82"/>
      <c r="PJ219" s="82"/>
      <c r="PK219" s="82"/>
      <c r="PL219" s="82"/>
      <c r="PM219" s="82"/>
      <c r="PN219" s="82"/>
      <c r="PO219" s="82"/>
      <c r="PP219" s="82"/>
      <c r="PQ219" s="82"/>
      <c r="PR219" s="82"/>
      <c r="PS219" s="82"/>
      <c r="PT219" s="82"/>
      <c r="PU219" s="82"/>
      <c r="PV219" s="82"/>
      <c r="PW219" s="82"/>
      <c r="PX219" s="82"/>
      <c r="PY219" s="82"/>
      <c r="PZ219" s="82"/>
      <c r="QA219" s="82"/>
      <c r="QB219" s="82"/>
      <c r="QC219" s="82"/>
      <c r="QD219" s="82"/>
      <c r="QE219" s="82"/>
      <c r="QF219" s="82"/>
      <c r="QG219" s="82"/>
      <c r="QH219" s="82"/>
      <c r="QI219" s="82"/>
      <c r="QJ219" s="82"/>
      <c r="QK219" s="82"/>
      <c r="QL219" s="82"/>
      <c r="QM219" s="82"/>
      <c r="QN219" s="82"/>
      <c r="QO219" s="82"/>
      <c r="QP219" s="82"/>
      <c r="QQ219" s="82"/>
      <c r="QR219" s="82"/>
      <c r="QS219" s="82"/>
      <c r="QT219" s="82"/>
      <c r="QU219" s="82"/>
      <c r="QV219" s="82"/>
      <c r="QW219" s="82"/>
      <c r="QX219" s="82"/>
      <c r="QY219" s="82"/>
      <c r="QZ219" s="82"/>
      <c r="RA219" s="82"/>
      <c r="RB219" s="82"/>
      <c r="RC219" s="82"/>
      <c r="RD219" s="82"/>
      <c r="RE219" s="82"/>
      <c r="RF219" s="82"/>
      <c r="RG219" s="82"/>
      <c r="RH219" s="82"/>
      <c r="RI219" s="82"/>
      <c r="RJ219" s="82"/>
      <c r="RK219" s="82"/>
      <c r="RL219" s="82"/>
      <c r="RM219" s="82"/>
      <c r="RN219" s="82"/>
      <c r="RO219" s="82"/>
      <c r="RP219" s="82"/>
      <c r="RQ219" s="82"/>
      <c r="RR219" s="82"/>
      <c r="RS219" s="82"/>
      <c r="RT219" s="82"/>
      <c r="RU219" s="82"/>
      <c r="RV219" s="82"/>
      <c r="RW219" s="82"/>
      <c r="RX219" s="82"/>
      <c r="RY219" s="82"/>
      <c r="RZ219" s="82"/>
      <c r="SA219" s="82"/>
      <c r="SB219" s="82"/>
      <c r="SC219" s="82"/>
      <c r="SD219" s="82"/>
      <c r="SE219" s="82"/>
      <c r="SF219" s="82"/>
      <c r="SG219" s="82"/>
      <c r="SH219" s="82"/>
      <c r="SI219" s="82"/>
      <c r="SJ219" s="82"/>
      <c r="SK219" s="82"/>
      <c r="SL219" s="82"/>
      <c r="SM219" s="82"/>
      <c r="SN219" s="82"/>
      <c r="SO219" s="82"/>
      <c r="SP219" s="82"/>
      <c r="SQ219" s="82"/>
      <c r="SR219" s="82"/>
      <c r="SS219" s="82"/>
      <c r="ST219" s="82"/>
      <c r="SU219" s="82"/>
      <c r="SV219" s="82"/>
      <c r="SW219" s="82"/>
      <c r="SX219" s="82"/>
      <c r="SY219" s="82"/>
      <c r="SZ219" s="82"/>
      <c r="TA219" s="82"/>
      <c r="TB219" s="82"/>
      <c r="TC219" s="82"/>
      <c r="TD219" s="82"/>
      <c r="TE219" s="82"/>
      <c r="TF219" s="82"/>
      <c r="TG219" s="82"/>
      <c r="TH219" s="82"/>
      <c r="TI219" s="82"/>
      <c r="TJ219" s="82"/>
      <c r="TK219" s="82"/>
      <c r="TL219" s="82"/>
      <c r="TM219" s="82"/>
      <c r="TN219" s="82"/>
      <c r="TO219" s="82"/>
      <c r="TP219" s="82"/>
      <c r="TQ219" s="82"/>
      <c r="TR219" s="82"/>
      <c r="TS219" s="82"/>
      <c r="TT219" s="82"/>
      <c r="TU219" s="82"/>
      <c r="TV219" s="82"/>
      <c r="TW219" s="82"/>
      <c r="TX219" s="82"/>
      <c r="TY219" s="82"/>
      <c r="TZ219" s="82"/>
      <c r="UA219" s="82"/>
      <c r="UB219" s="82"/>
      <c r="UC219" s="82"/>
      <c r="UD219" s="82"/>
      <c r="UE219" s="82"/>
      <c r="UF219" s="82"/>
      <c r="UG219" s="82"/>
      <c r="UH219" s="82"/>
      <c r="UI219" s="82"/>
      <c r="UJ219" s="82"/>
      <c r="UK219" s="82"/>
      <c r="UL219" s="82"/>
      <c r="UM219" s="82"/>
      <c r="UN219" s="82"/>
      <c r="UO219" s="82"/>
      <c r="UP219" s="82"/>
      <c r="UQ219" s="82"/>
      <c r="UR219" s="82"/>
      <c r="US219" s="82"/>
      <c r="UT219" s="82"/>
      <c r="UU219" s="82"/>
      <c r="UV219" s="82"/>
      <c r="UW219" s="82"/>
      <c r="UX219" s="82"/>
      <c r="UY219" s="82"/>
      <c r="UZ219" s="82"/>
      <c r="VA219" s="82"/>
      <c r="VB219" s="82"/>
      <c r="VC219" s="82"/>
      <c r="VD219" s="82"/>
      <c r="VE219" s="82"/>
      <c r="VF219" s="82"/>
      <c r="VG219" s="82"/>
      <c r="VH219" s="82"/>
      <c r="VI219" s="82"/>
      <c r="VJ219" s="82"/>
      <c r="VK219" s="82"/>
      <c r="VL219" s="82"/>
      <c r="VM219" s="82"/>
      <c r="VN219" s="82"/>
      <c r="VO219" s="82"/>
      <c r="VP219" s="82"/>
      <c r="VQ219" s="82"/>
      <c r="VR219" s="82"/>
      <c r="VS219" s="82"/>
      <c r="VT219" s="82"/>
      <c r="VU219" s="82"/>
      <c r="VV219" s="82"/>
      <c r="VW219" s="82"/>
      <c r="VX219" s="82"/>
      <c r="VY219" s="82"/>
      <c r="VZ219" s="82"/>
      <c r="WA219" s="82"/>
      <c r="WB219" s="82"/>
      <c r="WC219" s="82"/>
      <c r="WD219" s="82"/>
      <c r="WE219" s="82"/>
      <c r="WF219" s="82"/>
      <c r="WG219" s="82"/>
      <c r="WH219" s="82"/>
      <c r="WI219" s="82"/>
      <c r="WJ219" s="82"/>
      <c r="WK219" s="82"/>
      <c r="WL219" s="82"/>
      <c r="WM219" s="82"/>
      <c r="WN219" s="82"/>
      <c r="WO219" s="82"/>
      <c r="WP219" s="82"/>
      <c r="WQ219" s="82"/>
      <c r="WR219" s="82"/>
      <c r="WS219" s="82"/>
      <c r="WT219" s="82"/>
      <c r="WU219" s="82"/>
      <c r="WV219" s="82"/>
      <c r="WW219" s="82"/>
      <c r="WX219" s="82"/>
      <c r="WY219" s="82"/>
      <c r="WZ219" s="82"/>
      <c r="XA219" s="82"/>
      <c r="XB219" s="82"/>
      <c r="XC219" s="82"/>
      <c r="XD219" s="82"/>
      <c r="XE219" s="82"/>
      <c r="XF219" s="82"/>
      <c r="XG219" s="82"/>
      <c r="XH219" s="82"/>
      <c r="XI219" s="82"/>
      <c r="XJ219" s="82"/>
      <c r="XK219" s="82"/>
      <c r="XL219" s="82"/>
      <c r="XM219" s="82"/>
      <c r="XN219" s="82"/>
      <c r="XO219" s="82"/>
      <c r="XP219" s="82"/>
      <c r="XQ219" s="82"/>
      <c r="XR219" s="82"/>
      <c r="XS219" s="82"/>
      <c r="XT219" s="82"/>
      <c r="XU219" s="82"/>
      <c r="XV219" s="82"/>
      <c r="XW219" s="82"/>
      <c r="XX219" s="82"/>
      <c r="XY219" s="82"/>
      <c r="XZ219" s="82"/>
      <c r="YA219" s="82"/>
      <c r="YB219" s="82"/>
      <c r="YC219" s="82"/>
      <c r="YD219" s="82"/>
      <c r="YE219" s="82"/>
      <c r="YF219" s="82"/>
      <c r="YG219" s="82"/>
      <c r="YH219" s="82"/>
      <c r="YI219" s="82"/>
      <c r="YJ219" s="82"/>
      <c r="YK219" s="82"/>
      <c r="YL219" s="82"/>
      <c r="YM219" s="82"/>
      <c r="YN219" s="82"/>
      <c r="YO219" s="82"/>
      <c r="YP219" s="82"/>
      <c r="YQ219" s="82"/>
      <c r="YR219" s="82"/>
      <c r="YS219" s="82"/>
      <c r="YT219" s="82"/>
      <c r="YU219" s="82"/>
      <c r="YV219" s="82"/>
      <c r="YW219" s="82"/>
      <c r="YX219" s="82"/>
      <c r="YY219" s="82"/>
      <c r="YZ219" s="82"/>
      <c r="ZA219" s="82"/>
      <c r="ZB219" s="82"/>
      <c r="ZC219" s="82"/>
      <c r="ZD219" s="82"/>
      <c r="ZE219" s="82"/>
      <c r="ZF219" s="82"/>
      <c r="ZG219" s="82"/>
      <c r="ZH219" s="82"/>
      <c r="ZI219" s="82"/>
      <c r="ZJ219" s="82"/>
      <c r="ZK219" s="82"/>
      <c r="ZL219" s="82"/>
      <c r="ZM219" s="82"/>
      <c r="ZN219" s="82"/>
      <c r="ZO219" s="82"/>
      <c r="ZP219" s="82"/>
      <c r="ZQ219" s="82"/>
      <c r="ZR219" s="82"/>
      <c r="ZS219" s="82"/>
      <c r="ZT219" s="82"/>
      <c r="ZU219" s="82"/>
      <c r="ZV219" s="82"/>
      <c r="ZW219" s="82"/>
      <c r="ZX219" s="82"/>
      <c r="ZY219" s="82"/>
      <c r="ZZ219" s="82"/>
      <c r="AAA219" s="82"/>
      <c r="AAB219" s="82"/>
      <c r="AAC219" s="82"/>
      <c r="AAD219" s="82"/>
      <c r="AAE219" s="82"/>
      <c r="AAF219" s="82"/>
      <c r="AAG219" s="82"/>
      <c r="AAH219" s="82"/>
      <c r="AAI219" s="82"/>
      <c r="AAJ219" s="82"/>
      <c r="AAK219" s="82"/>
      <c r="AAL219" s="82"/>
      <c r="AAM219" s="82"/>
      <c r="AAN219" s="82"/>
      <c r="AAO219" s="82"/>
      <c r="AAP219" s="82"/>
      <c r="AAQ219" s="82"/>
      <c r="AAR219" s="82"/>
      <c r="AAS219" s="82"/>
      <c r="AAT219" s="82"/>
      <c r="AAU219" s="82"/>
      <c r="AAV219" s="82"/>
      <c r="AAW219" s="82"/>
      <c r="AAX219" s="82"/>
      <c r="AAY219" s="82"/>
      <c r="AAZ219" s="82"/>
      <c r="ABA219" s="82"/>
      <c r="ABB219" s="82"/>
      <c r="ABC219" s="82"/>
      <c r="ABD219" s="82"/>
      <c r="ABE219" s="82"/>
      <c r="ABF219" s="82"/>
      <c r="ABG219" s="82"/>
      <c r="ABH219" s="82"/>
      <c r="ABI219" s="82"/>
      <c r="ABJ219" s="82"/>
      <c r="ABK219" s="82"/>
      <c r="ABL219" s="82"/>
      <c r="ABM219" s="82"/>
      <c r="ABN219" s="82"/>
      <c r="ABO219" s="82"/>
      <c r="ABP219" s="82"/>
      <c r="ABQ219" s="82"/>
      <c r="ABR219" s="82"/>
      <c r="ABS219" s="82"/>
      <c r="ABT219" s="82"/>
      <c r="ABU219" s="82"/>
      <c r="ABV219" s="82"/>
      <c r="ABW219" s="82"/>
      <c r="ABX219" s="82"/>
      <c r="ABY219" s="82"/>
      <c r="ABZ219" s="82"/>
      <c r="ACA219" s="82"/>
      <c r="ACB219" s="82"/>
      <c r="ACC219" s="82"/>
      <c r="ACD219" s="82"/>
      <c r="ACE219" s="82"/>
      <c r="ACF219" s="82"/>
      <c r="ACG219" s="82"/>
      <c r="ACH219" s="82"/>
      <c r="ACI219" s="82"/>
      <c r="ACJ219" s="82"/>
      <c r="ACK219" s="82"/>
      <c r="ACL219" s="82"/>
      <c r="ACM219" s="82"/>
      <c r="ACN219" s="82"/>
      <c r="ACO219" s="82"/>
      <c r="ACP219" s="82"/>
      <c r="ACQ219" s="82"/>
      <c r="ACR219" s="82"/>
      <c r="ACS219" s="82"/>
      <c r="ACT219" s="82"/>
      <c r="ACU219" s="82"/>
      <c r="ACV219" s="82"/>
      <c r="ACW219" s="82"/>
      <c r="ACX219" s="82"/>
      <c r="ACY219" s="82"/>
      <c r="ACZ219" s="82"/>
      <c r="ADA219" s="82"/>
      <c r="ADB219" s="82"/>
      <c r="ADC219" s="82"/>
      <c r="ADD219" s="82"/>
      <c r="ADE219" s="82"/>
      <c r="ADF219" s="82"/>
      <c r="ADG219" s="82"/>
      <c r="ADH219" s="82"/>
      <c r="ADI219" s="82"/>
      <c r="ADJ219" s="82"/>
      <c r="ADK219" s="82"/>
      <c r="ADL219" s="82"/>
      <c r="ADM219" s="82"/>
      <c r="ADN219" s="82"/>
      <c r="ADO219" s="82"/>
      <c r="ADP219" s="82"/>
      <c r="ADQ219" s="82"/>
      <c r="ADR219" s="82"/>
      <c r="ADS219" s="82"/>
      <c r="ADT219" s="82"/>
      <c r="ADU219" s="82"/>
      <c r="ADV219" s="82"/>
      <c r="ADW219" s="82"/>
      <c r="ADX219" s="82"/>
      <c r="ADY219" s="82"/>
      <c r="ADZ219" s="82"/>
      <c r="AEA219" s="82"/>
      <c r="AEB219" s="82"/>
      <c r="AEC219" s="82"/>
      <c r="AED219" s="82"/>
      <c r="AEE219" s="82"/>
      <c r="AEF219" s="82"/>
      <c r="AEG219" s="82"/>
      <c r="AEH219" s="82"/>
      <c r="AEI219" s="82"/>
      <c r="AEJ219" s="82"/>
      <c r="AEK219" s="82"/>
      <c r="AEL219" s="82"/>
      <c r="AEM219" s="82"/>
      <c r="AEN219" s="82"/>
      <c r="AEO219" s="82"/>
      <c r="AEP219" s="82"/>
      <c r="AEQ219" s="82"/>
      <c r="AER219" s="82"/>
      <c r="AES219" s="82"/>
      <c r="AET219" s="82"/>
      <c r="AEU219" s="82"/>
      <c r="AEV219" s="82"/>
      <c r="AEW219" s="82"/>
      <c r="AEX219" s="82"/>
      <c r="AEY219" s="82"/>
      <c r="AEZ219" s="82"/>
      <c r="AFA219" s="82"/>
      <c r="AFB219" s="82"/>
      <c r="AFC219" s="82"/>
      <c r="AFD219" s="82"/>
      <c r="AFE219" s="82"/>
      <c r="AFF219" s="82"/>
      <c r="AFG219" s="82"/>
      <c r="AFH219" s="82"/>
      <c r="AFI219" s="82"/>
      <c r="AFJ219" s="82"/>
      <c r="AFK219" s="82"/>
      <c r="AFL219" s="82"/>
      <c r="AFM219" s="82"/>
      <c r="AFN219" s="82"/>
      <c r="AFO219" s="82"/>
      <c r="AFP219" s="82"/>
      <c r="AFQ219" s="82"/>
      <c r="AFR219" s="82"/>
      <c r="AFS219" s="82"/>
      <c r="AFT219" s="82"/>
      <c r="AFU219" s="82"/>
      <c r="AFV219" s="82"/>
      <c r="AFW219" s="82"/>
      <c r="AFX219" s="82"/>
      <c r="AFY219" s="82"/>
      <c r="AFZ219" s="82"/>
      <c r="AGA219" s="82"/>
      <c r="AGB219" s="82"/>
      <c r="AGC219" s="82"/>
      <c r="AGD219" s="82"/>
      <c r="AGE219" s="82"/>
      <c r="AGF219" s="82"/>
      <c r="AGG219" s="82"/>
      <c r="AGH219" s="82"/>
      <c r="AGI219" s="82"/>
      <c r="AGJ219" s="82"/>
      <c r="AGK219" s="82"/>
      <c r="AGL219" s="82"/>
      <c r="AGM219" s="82"/>
      <c r="AGN219" s="82"/>
      <c r="AGO219" s="82"/>
      <c r="AGP219" s="82"/>
      <c r="AGQ219" s="82"/>
      <c r="AGR219" s="82"/>
      <c r="AGS219" s="82"/>
      <c r="AGT219" s="82"/>
      <c r="AGU219" s="82"/>
      <c r="AGV219" s="82"/>
      <c r="AGW219" s="82"/>
      <c r="AGX219" s="82"/>
      <c r="AGY219" s="82"/>
      <c r="AGZ219" s="82"/>
      <c r="AHA219" s="82"/>
      <c r="AHB219" s="82"/>
      <c r="AHC219" s="82"/>
      <c r="AHD219" s="82"/>
      <c r="AHE219" s="82"/>
      <c r="AHF219" s="82"/>
      <c r="AHG219" s="82"/>
      <c r="AHH219" s="82"/>
      <c r="AHI219" s="82"/>
      <c r="AHJ219" s="82"/>
      <c r="AHK219" s="82"/>
      <c r="AHL219" s="82"/>
      <c r="AHM219" s="82"/>
      <c r="AHN219" s="82"/>
      <c r="AHO219" s="82"/>
      <c r="AHP219" s="82"/>
      <c r="AHQ219" s="82"/>
      <c r="AHR219" s="82"/>
      <c r="AHS219" s="82"/>
      <c r="AHT219" s="82"/>
      <c r="AHU219" s="82"/>
      <c r="AHV219" s="82"/>
      <c r="AHW219" s="82"/>
      <c r="AHX219" s="82"/>
      <c r="AHY219" s="82"/>
      <c r="AHZ219" s="82"/>
      <c r="AIA219" s="82"/>
      <c r="AIB219" s="82"/>
      <c r="AIC219" s="82"/>
      <c r="AID219" s="82"/>
      <c r="AIE219" s="82"/>
      <c r="AIF219" s="82"/>
      <c r="AIG219" s="82"/>
      <c r="AIH219" s="82"/>
      <c r="AII219" s="82"/>
      <c r="AIJ219" s="82"/>
      <c r="AIK219" s="82"/>
      <c r="AIL219" s="82"/>
      <c r="AIM219" s="82"/>
      <c r="AIN219" s="82"/>
      <c r="AIO219" s="82"/>
      <c r="AIP219" s="82"/>
      <c r="AIQ219" s="82"/>
      <c r="AIR219" s="82"/>
      <c r="AIS219" s="82"/>
      <c r="AIT219" s="82"/>
      <c r="AIU219" s="82"/>
      <c r="AIV219" s="82"/>
      <c r="AIW219" s="82"/>
      <c r="AIX219" s="82"/>
      <c r="AIY219" s="82"/>
      <c r="AIZ219" s="82"/>
      <c r="AJA219" s="82"/>
      <c r="AJB219" s="82"/>
      <c r="AJC219" s="82"/>
      <c r="AJD219" s="82"/>
      <c r="AJE219" s="82"/>
      <c r="AJF219" s="82"/>
      <c r="AJG219" s="82"/>
      <c r="AJH219" s="82"/>
      <c r="AJI219" s="82"/>
      <c r="AJJ219" s="82"/>
      <c r="AJK219" s="82"/>
      <c r="AJL219" s="82"/>
      <c r="AJM219" s="82"/>
      <c r="AJN219" s="82"/>
      <c r="AJO219" s="82"/>
      <c r="AJP219" s="82"/>
      <c r="AJQ219" s="82"/>
      <c r="AJR219" s="82"/>
      <c r="AJS219" s="82"/>
      <c r="AJT219" s="82"/>
      <c r="AJU219" s="82"/>
      <c r="AJV219" s="82"/>
      <c r="AJW219" s="82"/>
      <c r="AJX219" s="82"/>
      <c r="AJY219" s="82"/>
      <c r="AJZ219" s="82"/>
      <c r="AKA219" s="82"/>
      <c r="AKB219" s="82"/>
      <c r="AKC219" s="82"/>
      <c r="AKD219" s="82"/>
      <c r="AKE219" s="82"/>
      <c r="AKF219" s="82"/>
      <c r="AKG219" s="82"/>
      <c r="AKH219" s="82"/>
      <c r="AKI219" s="82"/>
      <c r="AKJ219" s="82"/>
      <c r="AKK219" s="82"/>
      <c r="AKL219" s="82"/>
      <c r="AKM219" s="82"/>
      <c r="AKN219" s="82"/>
      <c r="AKO219" s="82"/>
      <c r="AKP219" s="82"/>
      <c r="AKQ219" s="82"/>
      <c r="AKR219" s="82"/>
      <c r="AKS219" s="82"/>
      <c r="AKT219" s="82"/>
      <c r="AKU219" s="82"/>
      <c r="AKV219" s="82"/>
      <c r="AKW219" s="82"/>
      <c r="AKX219" s="82"/>
      <c r="AKY219" s="82"/>
      <c r="AKZ219" s="82"/>
      <c r="ALA219" s="82"/>
      <c r="ALB219" s="82"/>
      <c r="ALC219" s="82"/>
      <c r="ALD219" s="82"/>
      <c r="ALE219" s="82"/>
      <c r="ALF219" s="82"/>
      <c r="ALG219" s="82"/>
      <c r="ALH219" s="82"/>
      <c r="ALI219" s="82"/>
      <c r="ALJ219" s="82"/>
      <c r="ALK219" s="82"/>
      <c r="ALL219" s="82"/>
      <c r="ALM219" s="82"/>
      <c r="ALN219" s="82"/>
      <c r="ALO219" s="82"/>
      <c r="ALP219" s="82"/>
      <c r="ALQ219" s="82"/>
      <c r="ALR219" s="82"/>
      <c r="ALS219" s="82"/>
      <c r="ALT219" s="82"/>
      <c r="ALU219" s="82"/>
      <c r="ALV219" s="82"/>
      <c r="ALW219" s="82"/>
      <c r="ALX219" s="82"/>
      <c r="ALY219" s="82"/>
      <c r="ALZ219" s="82"/>
      <c r="AMA219" s="82"/>
      <c r="AMB219" s="82"/>
      <c r="AMC219" s="82"/>
      <c r="AMD219" s="82"/>
      <c r="AME219" s="82"/>
      <c r="AMF219" s="82"/>
      <c r="AMG219" s="82"/>
      <c r="AMH219" s="82"/>
      <c r="AMI219" s="82"/>
      <c r="AMJ219" s="82"/>
    </row>
    <row r="220" spans="1:1024" s="84" customFormat="1" ht="51" outlineLevel="1" x14ac:dyDescent="0.2">
      <c r="A220" s="228" t="s">
        <v>256</v>
      </c>
      <c r="B220" s="235">
        <v>92701</v>
      </c>
      <c r="C220" s="233" t="s">
        <v>21</v>
      </c>
      <c r="D220" s="236" t="s">
        <v>622</v>
      </c>
      <c r="E220" s="90" t="s">
        <v>331</v>
      </c>
      <c r="F220" s="232">
        <v>6</v>
      </c>
      <c r="G220" s="234"/>
      <c r="H220" s="93"/>
      <c r="I220" s="232">
        <f t="shared" si="12"/>
        <v>0</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c r="FA220" s="82"/>
      <c r="FB220" s="82"/>
      <c r="FC220" s="82"/>
      <c r="FD220" s="82"/>
      <c r="FE220" s="82"/>
      <c r="FF220" s="82"/>
      <c r="FG220" s="82"/>
      <c r="FH220" s="82"/>
      <c r="FI220" s="82"/>
      <c r="FJ220" s="82"/>
      <c r="FK220" s="82"/>
      <c r="FL220" s="82"/>
      <c r="FM220" s="82"/>
      <c r="FN220" s="82"/>
      <c r="FO220" s="82"/>
      <c r="FP220" s="82"/>
      <c r="FQ220" s="82"/>
      <c r="FR220" s="82"/>
      <c r="FS220" s="82"/>
      <c r="FT220" s="82"/>
      <c r="FU220" s="82"/>
      <c r="FV220" s="82"/>
      <c r="FW220" s="82"/>
      <c r="FX220" s="82"/>
      <c r="FY220" s="82"/>
      <c r="FZ220" s="82"/>
      <c r="GA220" s="82"/>
      <c r="GB220" s="82"/>
      <c r="GC220" s="82"/>
      <c r="GD220" s="82"/>
      <c r="GE220" s="82"/>
      <c r="GF220" s="82"/>
      <c r="GG220" s="82"/>
      <c r="GH220" s="82"/>
      <c r="GI220" s="82"/>
      <c r="GJ220" s="82"/>
      <c r="GK220" s="82"/>
      <c r="GL220" s="82"/>
      <c r="GM220" s="82"/>
      <c r="GN220" s="82"/>
      <c r="GO220" s="82"/>
      <c r="GP220" s="82"/>
      <c r="GQ220" s="82"/>
      <c r="GR220" s="82"/>
      <c r="GS220" s="82"/>
      <c r="GT220" s="82"/>
      <c r="GU220" s="82"/>
      <c r="GV220" s="82"/>
      <c r="GW220" s="82"/>
      <c r="GX220" s="82"/>
      <c r="GY220" s="82"/>
      <c r="GZ220" s="82"/>
      <c r="HA220" s="82"/>
      <c r="HB220" s="82"/>
      <c r="HC220" s="82"/>
      <c r="HD220" s="82"/>
      <c r="HE220" s="82"/>
      <c r="HF220" s="82"/>
      <c r="HG220" s="82"/>
      <c r="HH220" s="82"/>
      <c r="HI220" s="82"/>
      <c r="HJ220" s="82"/>
      <c r="HK220" s="82"/>
      <c r="HL220" s="82"/>
      <c r="HM220" s="82"/>
      <c r="HN220" s="82"/>
      <c r="HO220" s="82"/>
      <c r="HP220" s="82"/>
      <c r="HQ220" s="82"/>
      <c r="HR220" s="82"/>
      <c r="HS220" s="82"/>
      <c r="HT220" s="82"/>
      <c r="HU220" s="82"/>
      <c r="HV220" s="82"/>
      <c r="HW220" s="82"/>
      <c r="HX220" s="82"/>
      <c r="HY220" s="82"/>
      <c r="HZ220" s="82"/>
      <c r="IA220" s="82"/>
      <c r="IB220" s="82"/>
      <c r="IC220" s="82"/>
      <c r="ID220" s="82"/>
      <c r="IE220" s="82"/>
      <c r="IF220" s="82"/>
      <c r="IG220" s="82"/>
      <c r="IH220" s="82"/>
      <c r="II220" s="82"/>
      <c r="IJ220" s="82"/>
      <c r="IK220" s="82"/>
      <c r="IL220" s="82"/>
      <c r="IM220" s="82"/>
      <c r="IN220" s="82"/>
      <c r="IO220" s="82"/>
      <c r="IP220" s="82"/>
      <c r="IQ220" s="82"/>
      <c r="IR220" s="82"/>
      <c r="IS220" s="82"/>
      <c r="IT220" s="82"/>
      <c r="IU220" s="82"/>
      <c r="IV220" s="82"/>
      <c r="IW220" s="82"/>
      <c r="IX220" s="82"/>
      <c r="IY220" s="82"/>
      <c r="IZ220" s="82"/>
      <c r="JA220" s="82"/>
      <c r="JB220" s="82"/>
      <c r="JC220" s="82"/>
      <c r="JD220" s="82"/>
      <c r="JE220" s="82"/>
      <c r="JF220" s="82"/>
      <c r="JG220" s="82"/>
      <c r="JH220" s="82"/>
      <c r="JI220" s="82"/>
      <c r="JJ220" s="82"/>
      <c r="JK220" s="82"/>
      <c r="JL220" s="82"/>
      <c r="JM220" s="82"/>
      <c r="JN220" s="82"/>
      <c r="JO220" s="82"/>
      <c r="JP220" s="82"/>
      <c r="JQ220" s="82"/>
      <c r="JR220" s="82"/>
      <c r="JS220" s="82"/>
      <c r="JT220" s="82"/>
      <c r="JU220" s="82"/>
      <c r="JV220" s="82"/>
      <c r="JW220" s="82"/>
      <c r="JX220" s="82"/>
      <c r="JY220" s="82"/>
      <c r="JZ220" s="82"/>
      <c r="KA220" s="82"/>
      <c r="KB220" s="82"/>
      <c r="KC220" s="82"/>
      <c r="KD220" s="82"/>
      <c r="KE220" s="82"/>
      <c r="KF220" s="82"/>
      <c r="KG220" s="82"/>
      <c r="KH220" s="82"/>
      <c r="KI220" s="82"/>
      <c r="KJ220" s="82"/>
      <c r="KK220" s="82"/>
      <c r="KL220" s="82"/>
      <c r="KM220" s="82"/>
      <c r="KN220" s="82"/>
      <c r="KO220" s="82"/>
      <c r="KP220" s="82"/>
      <c r="KQ220" s="82"/>
      <c r="KR220" s="82"/>
      <c r="KS220" s="82"/>
      <c r="KT220" s="82"/>
      <c r="KU220" s="82"/>
      <c r="KV220" s="82"/>
      <c r="KW220" s="82"/>
      <c r="KX220" s="82"/>
      <c r="KY220" s="82"/>
      <c r="KZ220" s="82"/>
      <c r="LA220" s="82"/>
      <c r="LB220" s="82"/>
      <c r="LC220" s="82"/>
      <c r="LD220" s="82"/>
      <c r="LE220" s="82"/>
      <c r="LF220" s="82"/>
      <c r="LG220" s="82"/>
      <c r="LH220" s="82"/>
      <c r="LI220" s="82"/>
      <c r="LJ220" s="82"/>
      <c r="LK220" s="82"/>
      <c r="LL220" s="82"/>
      <c r="LM220" s="82"/>
      <c r="LN220" s="82"/>
      <c r="LO220" s="82"/>
      <c r="LP220" s="82"/>
      <c r="LQ220" s="82"/>
      <c r="LR220" s="82"/>
      <c r="LS220" s="82"/>
      <c r="LT220" s="82"/>
      <c r="LU220" s="82"/>
      <c r="LV220" s="82"/>
      <c r="LW220" s="82"/>
      <c r="LX220" s="82"/>
      <c r="LY220" s="82"/>
      <c r="LZ220" s="82"/>
      <c r="MA220" s="82"/>
      <c r="MB220" s="82"/>
      <c r="MC220" s="82"/>
      <c r="MD220" s="82"/>
      <c r="ME220" s="82"/>
      <c r="MF220" s="82"/>
      <c r="MG220" s="82"/>
      <c r="MH220" s="82"/>
      <c r="MI220" s="82"/>
      <c r="MJ220" s="82"/>
      <c r="MK220" s="82"/>
      <c r="ML220" s="82"/>
      <c r="MM220" s="82"/>
      <c r="MN220" s="82"/>
      <c r="MO220" s="82"/>
      <c r="MP220" s="82"/>
      <c r="MQ220" s="82"/>
      <c r="MR220" s="82"/>
      <c r="MS220" s="82"/>
      <c r="MT220" s="82"/>
      <c r="MU220" s="82"/>
      <c r="MV220" s="82"/>
      <c r="MW220" s="82"/>
      <c r="MX220" s="82"/>
      <c r="MY220" s="82"/>
      <c r="MZ220" s="82"/>
      <c r="NA220" s="82"/>
      <c r="NB220" s="82"/>
      <c r="NC220" s="82"/>
      <c r="ND220" s="82"/>
      <c r="NE220" s="82"/>
      <c r="NF220" s="82"/>
      <c r="NG220" s="82"/>
      <c r="NH220" s="82"/>
      <c r="NI220" s="82"/>
      <c r="NJ220" s="82"/>
      <c r="NK220" s="82"/>
      <c r="NL220" s="82"/>
      <c r="NM220" s="82"/>
      <c r="NN220" s="82"/>
      <c r="NO220" s="82"/>
      <c r="NP220" s="82"/>
      <c r="NQ220" s="82"/>
      <c r="NR220" s="82"/>
      <c r="NS220" s="82"/>
      <c r="NT220" s="82"/>
      <c r="NU220" s="82"/>
      <c r="NV220" s="82"/>
      <c r="NW220" s="82"/>
      <c r="NX220" s="82"/>
      <c r="NY220" s="82"/>
      <c r="NZ220" s="82"/>
      <c r="OA220" s="82"/>
      <c r="OB220" s="82"/>
      <c r="OC220" s="82"/>
      <c r="OD220" s="82"/>
      <c r="OE220" s="82"/>
      <c r="OF220" s="82"/>
      <c r="OG220" s="82"/>
      <c r="OH220" s="82"/>
      <c r="OI220" s="82"/>
      <c r="OJ220" s="82"/>
      <c r="OK220" s="82"/>
      <c r="OL220" s="82"/>
      <c r="OM220" s="82"/>
      <c r="ON220" s="82"/>
      <c r="OO220" s="82"/>
      <c r="OP220" s="82"/>
      <c r="OQ220" s="82"/>
      <c r="OR220" s="82"/>
      <c r="OS220" s="82"/>
      <c r="OT220" s="82"/>
      <c r="OU220" s="82"/>
      <c r="OV220" s="82"/>
      <c r="OW220" s="82"/>
      <c r="OX220" s="82"/>
      <c r="OY220" s="82"/>
      <c r="OZ220" s="82"/>
      <c r="PA220" s="82"/>
      <c r="PB220" s="82"/>
      <c r="PC220" s="82"/>
      <c r="PD220" s="82"/>
      <c r="PE220" s="82"/>
      <c r="PF220" s="82"/>
      <c r="PG220" s="82"/>
      <c r="PH220" s="82"/>
      <c r="PI220" s="82"/>
      <c r="PJ220" s="82"/>
      <c r="PK220" s="82"/>
      <c r="PL220" s="82"/>
      <c r="PM220" s="82"/>
      <c r="PN220" s="82"/>
      <c r="PO220" s="82"/>
      <c r="PP220" s="82"/>
      <c r="PQ220" s="82"/>
      <c r="PR220" s="82"/>
      <c r="PS220" s="82"/>
      <c r="PT220" s="82"/>
      <c r="PU220" s="82"/>
      <c r="PV220" s="82"/>
      <c r="PW220" s="82"/>
      <c r="PX220" s="82"/>
      <c r="PY220" s="82"/>
      <c r="PZ220" s="82"/>
      <c r="QA220" s="82"/>
      <c r="QB220" s="82"/>
      <c r="QC220" s="82"/>
      <c r="QD220" s="82"/>
      <c r="QE220" s="82"/>
      <c r="QF220" s="82"/>
      <c r="QG220" s="82"/>
      <c r="QH220" s="82"/>
      <c r="QI220" s="82"/>
      <c r="QJ220" s="82"/>
      <c r="QK220" s="82"/>
      <c r="QL220" s="82"/>
      <c r="QM220" s="82"/>
      <c r="QN220" s="82"/>
      <c r="QO220" s="82"/>
      <c r="QP220" s="82"/>
      <c r="QQ220" s="82"/>
      <c r="QR220" s="82"/>
      <c r="QS220" s="82"/>
      <c r="QT220" s="82"/>
      <c r="QU220" s="82"/>
      <c r="QV220" s="82"/>
      <c r="QW220" s="82"/>
      <c r="QX220" s="82"/>
      <c r="QY220" s="82"/>
      <c r="QZ220" s="82"/>
      <c r="RA220" s="82"/>
      <c r="RB220" s="82"/>
      <c r="RC220" s="82"/>
      <c r="RD220" s="82"/>
      <c r="RE220" s="82"/>
      <c r="RF220" s="82"/>
      <c r="RG220" s="82"/>
      <c r="RH220" s="82"/>
      <c r="RI220" s="82"/>
      <c r="RJ220" s="82"/>
      <c r="RK220" s="82"/>
      <c r="RL220" s="82"/>
      <c r="RM220" s="82"/>
      <c r="RN220" s="82"/>
      <c r="RO220" s="82"/>
      <c r="RP220" s="82"/>
      <c r="RQ220" s="82"/>
      <c r="RR220" s="82"/>
      <c r="RS220" s="82"/>
      <c r="RT220" s="82"/>
      <c r="RU220" s="82"/>
      <c r="RV220" s="82"/>
      <c r="RW220" s="82"/>
      <c r="RX220" s="82"/>
      <c r="RY220" s="82"/>
      <c r="RZ220" s="82"/>
      <c r="SA220" s="82"/>
      <c r="SB220" s="82"/>
      <c r="SC220" s="82"/>
      <c r="SD220" s="82"/>
      <c r="SE220" s="82"/>
      <c r="SF220" s="82"/>
      <c r="SG220" s="82"/>
      <c r="SH220" s="82"/>
      <c r="SI220" s="82"/>
      <c r="SJ220" s="82"/>
      <c r="SK220" s="82"/>
      <c r="SL220" s="82"/>
      <c r="SM220" s="82"/>
      <c r="SN220" s="82"/>
      <c r="SO220" s="82"/>
      <c r="SP220" s="82"/>
      <c r="SQ220" s="82"/>
      <c r="SR220" s="82"/>
      <c r="SS220" s="82"/>
      <c r="ST220" s="82"/>
      <c r="SU220" s="82"/>
      <c r="SV220" s="82"/>
      <c r="SW220" s="82"/>
      <c r="SX220" s="82"/>
      <c r="SY220" s="82"/>
      <c r="SZ220" s="82"/>
      <c r="TA220" s="82"/>
      <c r="TB220" s="82"/>
      <c r="TC220" s="82"/>
      <c r="TD220" s="82"/>
      <c r="TE220" s="82"/>
      <c r="TF220" s="82"/>
      <c r="TG220" s="82"/>
      <c r="TH220" s="82"/>
      <c r="TI220" s="82"/>
      <c r="TJ220" s="82"/>
      <c r="TK220" s="82"/>
      <c r="TL220" s="82"/>
      <c r="TM220" s="82"/>
      <c r="TN220" s="82"/>
      <c r="TO220" s="82"/>
      <c r="TP220" s="82"/>
      <c r="TQ220" s="82"/>
      <c r="TR220" s="82"/>
      <c r="TS220" s="82"/>
      <c r="TT220" s="82"/>
      <c r="TU220" s="82"/>
      <c r="TV220" s="82"/>
      <c r="TW220" s="82"/>
      <c r="TX220" s="82"/>
      <c r="TY220" s="82"/>
      <c r="TZ220" s="82"/>
      <c r="UA220" s="82"/>
      <c r="UB220" s="82"/>
      <c r="UC220" s="82"/>
      <c r="UD220" s="82"/>
      <c r="UE220" s="82"/>
      <c r="UF220" s="82"/>
      <c r="UG220" s="82"/>
      <c r="UH220" s="82"/>
      <c r="UI220" s="82"/>
      <c r="UJ220" s="82"/>
      <c r="UK220" s="82"/>
      <c r="UL220" s="82"/>
      <c r="UM220" s="82"/>
      <c r="UN220" s="82"/>
      <c r="UO220" s="82"/>
      <c r="UP220" s="82"/>
      <c r="UQ220" s="82"/>
      <c r="UR220" s="82"/>
      <c r="US220" s="82"/>
      <c r="UT220" s="82"/>
      <c r="UU220" s="82"/>
      <c r="UV220" s="82"/>
      <c r="UW220" s="82"/>
      <c r="UX220" s="82"/>
      <c r="UY220" s="82"/>
      <c r="UZ220" s="82"/>
      <c r="VA220" s="82"/>
      <c r="VB220" s="82"/>
      <c r="VC220" s="82"/>
      <c r="VD220" s="82"/>
      <c r="VE220" s="82"/>
      <c r="VF220" s="82"/>
      <c r="VG220" s="82"/>
      <c r="VH220" s="82"/>
      <c r="VI220" s="82"/>
      <c r="VJ220" s="82"/>
      <c r="VK220" s="82"/>
      <c r="VL220" s="82"/>
      <c r="VM220" s="82"/>
      <c r="VN220" s="82"/>
      <c r="VO220" s="82"/>
      <c r="VP220" s="82"/>
      <c r="VQ220" s="82"/>
      <c r="VR220" s="82"/>
      <c r="VS220" s="82"/>
      <c r="VT220" s="82"/>
      <c r="VU220" s="82"/>
      <c r="VV220" s="82"/>
      <c r="VW220" s="82"/>
      <c r="VX220" s="82"/>
      <c r="VY220" s="82"/>
      <c r="VZ220" s="82"/>
      <c r="WA220" s="82"/>
      <c r="WB220" s="82"/>
      <c r="WC220" s="82"/>
      <c r="WD220" s="82"/>
      <c r="WE220" s="82"/>
      <c r="WF220" s="82"/>
      <c r="WG220" s="82"/>
      <c r="WH220" s="82"/>
      <c r="WI220" s="82"/>
      <c r="WJ220" s="82"/>
      <c r="WK220" s="82"/>
      <c r="WL220" s="82"/>
      <c r="WM220" s="82"/>
      <c r="WN220" s="82"/>
      <c r="WO220" s="82"/>
      <c r="WP220" s="82"/>
      <c r="WQ220" s="82"/>
      <c r="WR220" s="82"/>
      <c r="WS220" s="82"/>
      <c r="WT220" s="82"/>
      <c r="WU220" s="82"/>
      <c r="WV220" s="82"/>
      <c r="WW220" s="82"/>
      <c r="WX220" s="82"/>
      <c r="WY220" s="82"/>
      <c r="WZ220" s="82"/>
      <c r="XA220" s="82"/>
      <c r="XB220" s="82"/>
      <c r="XC220" s="82"/>
      <c r="XD220" s="82"/>
      <c r="XE220" s="82"/>
      <c r="XF220" s="82"/>
      <c r="XG220" s="82"/>
      <c r="XH220" s="82"/>
      <c r="XI220" s="82"/>
      <c r="XJ220" s="82"/>
      <c r="XK220" s="82"/>
      <c r="XL220" s="82"/>
      <c r="XM220" s="82"/>
      <c r="XN220" s="82"/>
      <c r="XO220" s="82"/>
      <c r="XP220" s="82"/>
      <c r="XQ220" s="82"/>
      <c r="XR220" s="82"/>
      <c r="XS220" s="82"/>
      <c r="XT220" s="82"/>
      <c r="XU220" s="82"/>
      <c r="XV220" s="82"/>
      <c r="XW220" s="82"/>
      <c r="XX220" s="82"/>
      <c r="XY220" s="82"/>
      <c r="XZ220" s="82"/>
      <c r="YA220" s="82"/>
      <c r="YB220" s="82"/>
      <c r="YC220" s="82"/>
      <c r="YD220" s="82"/>
      <c r="YE220" s="82"/>
      <c r="YF220" s="82"/>
      <c r="YG220" s="82"/>
      <c r="YH220" s="82"/>
      <c r="YI220" s="82"/>
      <c r="YJ220" s="82"/>
      <c r="YK220" s="82"/>
      <c r="YL220" s="82"/>
      <c r="YM220" s="82"/>
      <c r="YN220" s="82"/>
      <c r="YO220" s="82"/>
      <c r="YP220" s="82"/>
      <c r="YQ220" s="82"/>
      <c r="YR220" s="82"/>
      <c r="YS220" s="82"/>
      <c r="YT220" s="82"/>
      <c r="YU220" s="82"/>
      <c r="YV220" s="82"/>
      <c r="YW220" s="82"/>
      <c r="YX220" s="82"/>
      <c r="YY220" s="82"/>
      <c r="YZ220" s="82"/>
      <c r="ZA220" s="82"/>
      <c r="ZB220" s="82"/>
      <c r="ZC220" s="82"/>
      <c r="ZD220" s="82"/>
      <c r="ZE220" s="82"/>
      <c r="ZF220" s="82"/>
      <c r="ZG220" s="82"/>
      <c r="ZH220" s="82"/>
      <c r="ZI220" s="82"/>
      <c r="ZJ220" s="82"/>
      <c r="ZK220" s="82"/>
      <c r="ZL220" s="82"/>
      <c r="ZM220" s="82"/>
      <c r="ZN220" s="82"/>
      <c r="ZO220" s="82"/>
      <c r="ZP220" s="82"/>
      <c r="ZQ220" s="82"/>
      <c r="ZR220" s="82"/>
      <c r="ZS220" s="82"/>
      <c r="ZT220" s="82"/>
      <c r="ZU220" s="82"/>
      <c r="ZV220" s="82"/>
      <c r="ZW220" s="82"/>
      <c r="ZX220" s="82"/>
      <c r="ZY220" s="82"/>
      <c r="ZZ220" s="82"/>
      <c r="AAA220" s="82"/>
      <c r="AAB220" s="82"/>
      <c r="AAC220" s="82"/>
      <c r="AAD220" s="82"/>
      <c r="AAE220" s="82"/>
      <c r="AAF220" s="82"/>
      <c r="AAG220" s="82"/>
      <c r="AAH220" s="82"/>
      <c r="AAI220" s="82"/>
      <c r="AAJ220" s="82"/>
      <c r="AAK220" s="82"/>
      <c r="AAL220" s="82"/>
      <c r="AAM220" s="82"/>
      <c r="AAN220" s="82"/>
      <c r="AAO220" s="82"/>
      <c r="AAP220" s="82"/>
      <c r="AAQ220" s="82"/>
      <c r="AAR220" s="82"/>
      <c r="AAS220" s="82"/>
      <c r="AAT220" s="82"/>
      <c r="AAU220" s="82"/>
      <c r="AAV220" s="82"/>
      <c r="AAW220" s="82"/>
      <c r="AAX220" s="82"/>
      <c r="AAY220" s="82"/>
      <c r="AAZ220" s="82"/>
      <c r="ABA220" s="82"/>
      <c r="ABB220" s="82"/>
      <c r="ABC220" s="82"/>
      <c r="ABD220" s="82"/>
      <c r="ABE220" s="82"/>
      <c r="ABF220" s="82"/>
      <c r="ABG220" s="82"/>
      <c r="ABH220" s="82"/>
      <c r="ABI220" s="82"/>
      <c r="ABJ220" s="82"/>
      <c r="ABK220" s="82"/>
      <c r="ABL220" s="82"/>
      <c r="ABM220" s="82"/>
      <c r="ABN220" s="82"/>
      <c r="ABO220" s="82"/>
      <c r="ABP220" s="82"/>
      <c r="ABQ220" s="82"/>
      <c r="ABR220" s="82"/>
      <c r="ABS220" s="82"/>
      <c r="ABT220" s="82"/>
      <c r="ABU220" s="82"/>
      <c r="ABV220" s="82"/>
      <c r="ABW220" s="82"/>
      <c r="ABX220" s="82"/>
      <c r="ABY220" s="82"/>
      <c r="ABZ220" s="82"/>
      <c r="ACA220" s="82"/>
      <c r="ACB220" s="82"/>
      <c r="ACC220" s="82"/>
      <c r="ACD220" s="82"/>
      <c r="ACE220" s="82"/>
      <c r="ACF220" s="82"/>
      <c r="ACG220" s="82"/>
      <c r="ACH220" s="82"/>
      <c r="ACI220" s="82"/>
      <c r="ACJ220" s="82"/>
      <c r="ACK220" s="82"/>
      <c r="ACL220" s="82"/>
      <c r="ACM220" s="82"/>
      <c r="ACN220" s="82"/>
      <c r="ACO220" s="82"/>
      <c r="ACP220" s="82"/>
      <c r="ACQ220" s="82"/>
      <c r="ACR220" s="82"/>
      <c r="ACS220" s="82"/>
      <c r="ACT220" s="82"/>
      <c r="ACU220" s="82"/>
      <c r="ACV220" s="82"/>
      <c r="ACW220" s="82"/>
      <c r="ACX220" s="82"/>
      <c r="ACY220" s="82"/>
      <c r="ACZ220" s="82"/>
      <c r="ADA220" s="82"/>
      <c r="ADB220" s="82"/>
      <c r="ADC220" s="82"/>
      <c r="ADD220" s="82"/>
      <c r="ADE220" s="82"/>
      <c r="ADF220" s="82"/>
      <c r="ADG220" s="82"/>
      <c r="ADH220" s="82"/>
      <c r="ADI220" s="82"/>
      <c r="ADJ220" s="82"/>
      <c r="ADK220" s="82"/>
      <c r="ADL220" s="82"/>
      <c r="ADM220" s="82"/>
      <c r="ADN220" s="82"/>
      <c r="ADO220" s="82"/>
      <c r="ADP220" s="82"/>
      <c r="ADQ220" s="82"/>
      <c r="ADR220" s="82"/>
      <c r="ADS220" s="82"/>
      <c r="ADT220" s="82"/>
      <c r="ADU220" s="82"/>
      <c r="ADV220" s="82"/>
      <c r="ADW220" s="82"/>
      <c r="ADX220" s="82"/>
      <c r="ADY220" s="82"/>
      <c r="ADZ220" s="82"/>
      <c r="AEA220" s="82"/>
      <c r="AEB220" s="82"/>
      <c r="AEC220" s="82"/>
      <c r="AED220" s="82"/>
      <c r="AEE220" s="82"/>
      <c r="AEF220" s="82"/>
      <c r="AEG220" s="82"/>
      <c r="AEH220" s="82"/>
      <c r="AEI220" s="82"/>
      <c r="AEJ220" s="82"/>
      <c r="AEK220" s="82"/>
      <c r="AEL220" s="82"/>
      <c r="AEM220" s="82"/>
      <c r="AEN220" s="82"/>
      <c r="AEO220" s="82"/>
      <c r="AEP220" s="82"/>
      <c r="AEQ220" s="82"/>
      <c r="AER220" s="82"/>
      <c r="AES220" s="82"/>
      <c r="AET220" s="82"/>
      <c r="AEU220" s="82"/>
      <c r="AEV220" s="82"/>
      <c r="AEW220" s="82"/>
      <c r="AEX220" s="82"/>
      <c r="AEY220" s="82"/>
      <c r="AEZ220" s="82"/>
      <c r="AFA220" s="82"/>
      <c r="AFB220" s="82"/>
      <c r="AFC220" s="82"/>
      <c r="AFD220" s="82"/>
      <c r="AFE220" s="82"/>
      <c r="AFF220" s="82"/>
      <c r="AFG220" s="82"/>
      <c r="AFH220" s="82"/>
      <c r="AFI220" s="82"/>
      <c r="AFJ220" s="82"/>
      <c r="AFK220" s="82"/>
      <c r="AFL220" s="82"/>
      <c r="AFM220" s="82"/>
      <c r="AFN220" s="82"/>
      <c r="AFO220" s="82"/>
      <c r="AFP220" s="82"/>
      <c r="AFQ220" s="82"/>
      <c r="AFR220" s="82"/>
      <c r="AFS220" s="82"/>
      <c r="AFT220" s="82"/>
      <c r="AFU220" s="82"/>
      <c r="AFV220" s="82"/>
      <c r="AFW220" s="82"/>
      <c r="AFX220" s="82"/>
      <c r="AFY220" s="82"/>
      <c r="AFZ220" s="82"/>
      <c r="AGA220" s="82"/>
      <c r="AGB220" s="82"/>
      <c r="AGC220" s="82"/>
      <c r="AGD220" s="82"/>
      <c r="AGE220" s="82"/>
      <c r="AGF220" s="82"/>
      <c r="AGG220" s="82"/>
      <c r="AGH220" s="82"/>
      <c r="AGI220" s="82"/>
      <c r="AGJ220" s="82"/>
      <c r="AGK220" s="82"/>
      <c r="AGL220" s="82"/>
      <c r="AGM220" s="82"/>
      <c r="AGN220" s="82"/>
      <c r="AGO220" s="82"/>
      <c r="AGP220" s="82"/>
      <c r="AGQ220" s="82"/>
      <c r="AGR220" s="82"/>
      <c r="AGS220" s="82"/>
      <c r="AGT220" s="82"/>
      <c r="AGU220" s="82"/>
      <c r="AGV220" s="82"/>
      <c r="AGW220" s="82"/>
      <c r="AGX220" s="82"/>
      <c r="AGY220" s="82"/>
      <c r="AGZ220" s="82"/>
      <c r="AHA220" s="82"/>
      <c r="AHB220" s="82"/>
      <c r="AHC220" s="82"/>
      <c r="AHD220" s="82"/>
      <c r="AHE220" s="82"/>
      <c r="AHF220" s="82"/>
      <c r="AHG220" s="82"/>
      <c r="AHH220" s="82"/>
      <c r="AHI220" s="82"/>
      <c r="AHJ220" s="82"/>
      <c r="AHK220" s="82"/>
      <c r="AHL220" s="82"/>
      <c r="AHM220" s="82"/>
      <c r="AHN220" s="82"/>
      <c r="AHO220" s="82"/>
      <c r="AHP220" s="82"/>
      <c r="AHQ220" s="82"/>
      <c r="AHR220" s="82"/>
      <c r="AHS220" s="82"/>
      <c r="AHT220" s="82"/>
      <c r="AHU220" s="82"/>
      <c r="AHV220" s="82"/>
      <c r="AHW220" s="82"/>
      <c r="AHX220" s="82"/>
      <c r="AHY220" s="82"/>
      <c r="AHZ220" s="82"/>
      <c r="AIA220" s="82"/>
      <c r="AIB220" s="82"/>
      <c r="AIC220" s="82"/>
      <c r="AID220" s="82"/>
      <c r="AIE220" s="82"/>
      <c r="AIF220" s="82"/>
      <c r="AIG220" s="82"/>
      <c r="AIH220" s="82"/>
      <c r="AII220" s="82"/>
      <c r="AIJ220" s="82"/>
      <c r="AIK220" s="82"/>
      <c r="AIL220" s="82"/>
      <c r="AIM220" s="82"/>
      <c r="AIN220" s="82"/>
      <c r="AIO220" s="82"/>
      <c r="AIP220" s="82"/>
      <c r="AIQ220" s="82"/>
      <c r="AIR220" s="82"/>
      <c r="AIS220" s="82"/>
      <c r="AIT220" s="82"/>
      <c r="AIU220" s="82"/>
      <c r="AIV220" s="82"/>
      <c r="AIW220" s="82"/>
      <c r="AIX220" s="82"/>
      <c r="AIY220" s="82"/>
      <c r="AIZ220" s="82"/>
      <c r="AJA220" s="82"/>
      <c r="AJB220" s="82"/>
      <c r="AJC220" s="82"/>
      <c r="AJD220" s="82"/>
      <c r="AJE220" s="82"/>
      <c r="AJF220" s="82"/>
      <c r="AJG220" s="82"/>
      <c r="AJH220" s="82"/>
      <c r="AJI220" s="82"/>
      <c r="AJJ220" s="82"/>
      <c r="AJK220" s="82"/>
      <c r="AJL220" s="82"/>
      <c r="AJM220" s="82"/>
      <c r="AJN220" s="82"/>
      <c r="AJO220" s="82"/>
      <c r="AJP220" s="82"/>
      <c r="AJQ220" s="82"/>
      <c r="AJR220" s="82"/>
      <c r="AJS220" s="82"/>
      <c r="AJT220" s="82"/>
      <c r="AJU220" s="82"/>
      <c r="AJV220" s="82"/>
      <c r="AJW220" s="82"/>
      <c r="AJX220" s="82"/>
      <c r="AJY220" s="82"/>
      <c r="AJZ220" s="82"/>
      <c r="AKA220" s="82"/>
      <c r="AKB220" s="82"/>
      <c r="AKC220" s="82"/>
      <c r="AKD220" s="82"/>
      <c r="AKE220" s="82"/>
      <c r="AKF220" s="82"/>
      <c r="AKG220" s="82"/>
      <c r="AKH220" s="82"/>
      <c r="AKI220" s="82"/>
      <c r="AKJ220" s="82"/>
      <c r="AKK220" s="82"/>
      <c r="AKL220" s="82"/>
      <c r="AKM220" s="82"/>
      <c r="AKN220" s="82"/>
      <c r="AKO220" s="82"/>
      <c r="AKP220" s="82"/>
      <c r="AKQ220" s="82"/>
      <c r="AKR220" s="82"/>
      <c r="AKS220" s="82"/>
      <c r="AKT220" s="82"/>
      <c r="AKU220" s="82"/>
      <c r="AKV220" s="82"/>
      <c r="AKW220" s="82"/>
      <c r="AKX220" s="82"/>
      <c r="AKY220" s="82"/>
      <c r="AKZ220" s="82"/>
      <c r="ALA220" s="82"/>
      <c r="ALB220" s="82"/>
      <c r="ALC220" s="82"/>
      <c r="ALD220" s="82"/>
      <c r="ALE220" s="82"/>
      <c r="ALF220" s="82"/>
      <c r="ALG220" s="82"/>
      <c r="ALH220" s="82"/>
      <c r="ALI220" s="82"/>
      <c r="ALJ220" s="82"/>
      <c r="ALK220" s="82"/>
      <c r="ALL220" s="82"/>
      <c r="ALM220" s="82"/>
      <c r="ALN220" s="82"/>
      <c r="ALO220" s="82"/>
      <c r="ALP220" s="82"/>
      <c r="ALQ220" s="82"/>
      <c r="ALR220" s="82"/>
      <c r="ALS220" s="82"/>
      <c r="ALT220" s="82"/>
      <c r="ALU220" s="82"/>
      <c r="ALV220" s="82"/>
      <c r="ALW220" s="82"/>
      <c r="ALX220" s="82"/>
      <c r="ALY220" s="82"/>
      <c r="ALZ220" s="82"/>
      <c r="AMA220" s="82"/>
      <c r="AMB220" s="82"/>
      <c r="AMC220" s="82"/>
      <c r="AMD220" s="82"/>
      <c r="AME220" s="82"/>
      <c r="AMF220" s="82"/>
      <c r="AMG220" s="82"/>
      <c r="AMH220" s="82"/>
      <c r="AMI220" s="82"/>
      <c r="AMJ220" s="82"/>
    </row>
    <row r="221" spans="1:1024" s="83" customFormat="1" ht="51" outlineLevel="1" x14ac:dyDescent="0.2">
      <c r="A221" s="228" t="s">
        <v>257</v>
      </c>
      <c r="B221" s="235">
        <v>92953</v>
      </c>
      <c r="C221" s="233" t="s">
        <v>21</v>
      </c>
      <c r="D221" s="236" t="s">
        <v>623</v>
      </c>
      <c r="E221" s="90" t="s">
        <v>331</v>
      </c>
      <c r="F221" s="232">
        <v>2</v>
      </c>
      <c r="G221" s="234"/>
      <c r="H221" s="93"/>
      <c r="I221" s="232">
        <f t="shared" si="12"/>
        <v>0</v>
      </c>
    </row>
    <row r="222" spans="1:1024" s="83" customFormat="1" ht="25.5" outlineLevel="1" x14ac:dyDescent="0.2">
      <c r="A222" s="228" t="s">
        <v>258</v>
      </c>
      <c r="B222" s="235" t="s">
        <v>259</v>
      </c>
      <c r="C222" s="233" t="s">
        <v>15</v>
      </c>
      <c r="D222" s="236" t="s">
        <v>260</v>
      </c>
      <c r="E222" s="90" t="s">
        <v>331</v>
      </c>
      <c r="F222" s="232">
        <v>1</v>
      </c>
      <c r="G222" s="234"/>
      <c r="H222" s="93"/>
      <c r="I222" s="232">
        <f t="shared" si="12"/>
        <v>0</v>
      </c>
    </row>
    <row r="223" spans="1:1024" s="82" customFormat="1" ht="43.5" customHeight="1" outlineLevel="1" x14ac:dyDescent="0.2">
      <c r="A223" s="228" t="s">
        <v>1094</v>
      </c>
      <c r="B223" s="248" t="s">
        <v>263</v>
      </c>
      <c r="C223" s="105" t="s">
        <v>15</v>
      </c>
      <c r="D223" s="249" t="s">
        <v>624</v>
      </c>
      <c r="E223" s="102" t="s">
        <v>696</v>
      </c>
      <c r="F223" s="101">
        <v>6.6</v>
      </c>
      <c r="G223" s="93"/>
      <c r="H223" s="93"/>
      <c r="I223" s="101">
        <f t="shared" si="12"/>
        <v>0</v>
      </c>
    </row>
    <row r="224" spans="1:1024" s="82" customFormat="1" ht="46.5" customHeight="1" outlineLevel="1" x14ac:dyDescent="0.2">
      <c r="A224" s="228" t="s">
        <v>261</v>
      </c>
      <c r="B224" s="248" t="s">
        <v>265</v>
      </c>
      <c r="C224" s="105" t="s">
        <v>15</v>
      </c>
      <c r="D224" s="249" t="s">
        <v>625</v>
      </c>
      <c r="E224" s="102" t="s">
        <v>696</v>
      </c>
      <c r="F224" s="101">
        <v>14.28</v>
      </c>
      <c r="G224" s="93"/>
      <c r="H224" s="93"/>
      <c r="I224" s="101">
        <f t="shared" si="12"/>
        <v>0</v>
      </c>
    </row>
    <row r="225" spans="1:1024" s="82" customFormat="1" ht="36.75" customHeight="1" outlineLevel="1" x14ac:dyDescent="0.2">
      <c r="A225" s="228" t="s">
        <v>262</v>
      </c>
      <c r="B225" s="248" t="s">
        <v>267</v>
      </c>
      <c r="C225" s="105" t="s">
        <v>15</v>
      </c>
      <c r="D225" s="249" t="s">
        <v>626</v>
      </c>
      <c r="E225" s="102" t="s">
        <v>696</v>
      </c>
      <c r="F225" s="101">
        <v>14.28</v>
      </c>
      <c r="G225" s="93"/>
      <c r="H225" s="93"/>
      <c r="I225" s="101">
        <f t="shared" si="12"/>
        <v>0</v>
      </c>
    </row>
    <row r="226" spans="1:1024" s="82" customFormat="1" ht="38.25" outlineLevel="1" x14ac:dyDescent="0.2">
      <c r="A226" s="228" t="s">
        <v>264</v>
      </c>
      <c r="B226" s="248" t="s">
        <v>140</v>
      </c>
      <c r="C226" s="105" t="s">
        <v>15</v>
      </c>
      <c r="D226" s="249" t="s">
        <v>627</v>
      </c>
      <c r="E226" s="102" t="s">
        <v>696</v>
      </c>
      <c r="F226" s="101">
        <v>14.28</v>
      </c>
      <c r="G226" s="93"/>
      <c r="H226" s="93"/>
      <c r="I226" s="101">
        <f t="shared" si="12"/>
        <v>0</v>
      </c>
    </row>
    <row r="227" spans="1:1024" s="82" customFormat="1" ht="25.5" outlineLevel="1" x14ac:dyDescent="0.2">
      <c r="A227" s="228" t="s">
        <v>266</v>
      </c>
      <c r="B227" s="248" t="s">
        <v>270</v>
      </c>
      <c r="C227" s="105" t="s">
        <v>15</v>
      </c>
      <c r="D227" s="249" t="s">
        <v>628</v>
      </c>
      <c r="E227" s="102" t="s">
        <v>696</v>
      </c>
      <c r="F227" s="101">
        <v>1.9</v>
      </c>
      <c r="G227" s="93"/>
      <c r="H227" s="93"/>
      <c r="I227" s="101">
        <f t="shared" si="12"/>
        <v>0</v>
      </c>
    </row>
    <row r="228" spans="1:1024" s="82" customFormat="1" ht="25.5" outlineLevel="1" x14ac:dyDescent="0.2">
      <c r="A228" s="228" t="s">
        <v>268</v>
      </c>
      <c r="B228" s="248" t="s">
        <v>272</v>
      </c>
      <c r="C228" s="105" t="s">
        <v>15</v>
      </c>
      <c r="D228" s="249" t="s">
        <v>629</v>
      </c>
      <c r="E228" s="102" t="s">
        <v>696</v>
      </c>
      <c r="F228" s="101">
        <v>1.9</v>
      </c>
      <c r="G228" s="93"/>
      <c r="H228" s="93"/>
      <c r="I228" s="101">
        <f t="shared" ref="I228" si="13">ROUND(H228*F228,2)</f>
        <v>0</v>
      </c>
    </row>
    <row r="229" spans="1:1024" s="83" customFormat="1" ht="38.25" outlineLevel="1" x14ac:dyDescent="0.2">
      <c r="A229" s="228" t="s">
        <v>269</v>
      </c>
      <c r="B229" s="235">
        <v>92692</v>
      </c>
      <c r="C229" s="233" t="s">
        <v>21</v>
      </c>
      <c r="D229" s="237" t="s">
        <v>630</v>
      </c>
      <c r="E229" s="228" t="s">
        <v>331</v>
      </c>
      <c r="F229" s="232">
        <v>3</v>
      </c>
      <c r="G229" s="234"/>
      <c r="H229" s="93"/>
      <c r="I229" s="232">
        <f t="shared" ref="I229:I244" si="14">ROUND(H229*F229,2)</f>
        <v>0</v>
      </c>
    </row>
    <row r="230" spans="1:1024" s="83" customFormat="1" ht="38.25" outlineLevel="1" x14ac:dyDescent="0.2">
      <c r="A230" s="228" t="s">
        <v>271</v>
      </c>
      <c r="B230" s="235">
        <v>92694</v>
      </c>
      <c r="C230" s="233" t="s">
        <v>21</v>
      </c>
      <c r="D230" s="99" t="s">
        <v>631</v>
      </c>
      <c r="E230" s="228" t="s">
        <v>331</v>
      </c>
      <c r="F230" s="232">
        <v>8</v>
      </c>
      <c r="G230" s="234"/>
      <c r="H230" s="93"/>
      <c r="I230" s="232">
        <f t="shared" si="14"/>
        <v>0</v>
      </c>
    </row>
    <row r="231" spans="1:1024" s="83" customFormat="1" ht="38.25" outlineLevel="1" x14ac:dyDescent="0.2">
      <c r="A231" s="228" t="s">
        <v>273</v>
      </c>
      <c r="B231" s="235">
        <v>92659</v>
      </c>
      <c r="C231" s="233" t="s">
        <v>21</v>
      </c>
      <c r="D231" s="95" t="s">
        <v>632</v>
      </c>
      <c r="E231" s="228" t="s">
        <v>331</v>
      </c>
      <c r="F231" s="232">
        <v>1</v>
      </c>
      <c r="G231" s="234"/>
      <c r="H231" s="93"/>
      <c r="I231" s="232">
        <f t="shared" si="14"/>
        <v>0</v>
      </c>
    </row>
    <row r="232" spans="1:1024" s="83" customFormat="1" ht="23.25" customHeight="1" outlineLevel="1" x14ac:dyDescent="0.2">
      <c r="A232" s="228" t="s">
        <v>274</v>
      </c>
      <c r="B232" s="243" t="s">
        <v>277</v>
      </c>
      <c r="C232" s="244" t="s">
        <v>15</v>
      </c>
      <c r="D232" s="106" t="s">
        <v>633</v>
      </c>
      <c r="E232" s="228" t="s">
        <v>331</v>
      </c>
      <c r="F232" s="246">
        <v>1</v>
      </c>
      <c r="G232" s="247"/>
      <c r="H232" s="93"/>
      <c r="I232" s="246">
        <f t="shared" si="14"/>
        <v>0</v>
      </c>
    </row>
    <row r="233" spans="1:1024" s="83" customFormat="1" ht="20.100000000000001" customHeight="1" outlineLevel="1" x14ac:dyDescent="0.2">
      <c r="A233" s="228" t="s">
        <v>1095</v>
      </c>
      <c r="B233" s="235" t="s">
        <v>1004</v>
      </c>
      <c r="C233" s="233" t="s">
        <v>976</v>
      </c>
      <c r="D233" s="99" t="s">
        <v>1003</v>
      </c>
      <c r="E233" s="228" t="s">
        <v>331</v>
      </c>
      <c r="F233" s="232">
        <v>1</v>
      </c>
      <c r="G233" s="234"/>
      <c r="H233" s="93"/>
      <c r="I233" s="232">
        <f t="shared" si="14"/>
        <v>0</v>
      </c>
    </row>
    <row r="234" spans="1:1024" s="83" customFormat="1" ht="51.75" customHeight="1" outlineLevel="1" x14ac:dyDescent="0.2">
      <c r="A234" s="228" t="s">
        <v>275</v>
      </c>
      <c r="B234" s="238">
        <v>12137</v>
      </c>
      <c r="C234" s="239" t="s">
        <v>110</v>
      </c>
      <c r="D234" s="106" t="s">
        <v>634</v>
      </c>
      <c r="E234" s="228" t="s">
        <v>331</v>
      </c>
      <c r="F234" s="241">
        <v>2</v>
      </c>
      <c r="G234" s="242"/>
      <c r="H234" s="93"/>
      <c r="I234" s="232">
        <f t="shared" si="14"/>
        <v>0</v>
      </c>
    </row>
    <row r="235" spans="1:1024" s="82" customFormat="1" ht="25.5" outlineLevel="1" x14ac:dyDescent="0.2">
      <c r="A235" s="228" t="s">
        <v>276</v>
      </c>
      <c r="B235" s="238">
        <v>12138</v>
      </c>
      <c r="C235" s="239" t="s">
        <v>110</v>
      </c>
      <c r="D235" s="99" t="s">
        <v>635</v>
      </c>
      <c r="E235" s="228" t="s">
        <v>331</v>
      </c>
      <c r="F235" s="241">
        <v>1</v>
      </c>
      <c r="G235" s="242"/>
      <c r="H235" s="93"/>
      <c r="I235" s="232">
        <f t="shared" si="14"/>
        <v>0</v>
      </c>
    </row>
    <row r="236" spans="1:1024" s="82" customFormat="1" ht="45" customHeight="1" x14ac:dyDescent="0.2">
      <c r="A236" s="228" t="s">
        <v>278</v>
      </c>
      <c r="B236" s="238">
        <v>92688</v>
      </c>
      <c r="C236" s="239" t="s">
        <v>21</v>
      </c>
      <c r="D236" s="236" t="s">
        <v>636</v>
      </c>
      <c r="E236" s="240" t="s">
        <v>190</v>
      </c>
      <c r="F236" s="241">
        <v>1</v>
      </c>
      <c r="G236" s="242"/>
      <c r="H236" s="93"/>
      <c r="I236" s="232">
        <f t="shared" si="14"/>
        <v>0</v>
      </c>
    </row>
    <row r="237" spans="1:1024" s="84" customFormat="1" ht="20.100000000000001" customHeight="1" outlineLevel="1" x14ac:dyDescent="0.2">
      <c r="A237" s="228" t="s">
        <v>279</v>
      </c>
      <c r="B237" s="243">
        <v>1360</v>
      </c>
      <c r="C237" s="244" t="s">
        <v>110</v>
      </c>
      <c r="D237" s="95" t="s">
        <v>637</v>
      </c>
      <c r="E237" s="245" t="s">
        <v>190</v>
      </c>
      <c r="F237" s="246">
        <v>20</v>
      </c>
      <c r="G237" s="247"/>
      <c r="H237" s="93"/>
      <c r="I237" s="246">
        <f t="shared" si="14"/>
        <v>0</v>
      </c>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c r="EU237" s="82"/>
      <c r="EV237" s="82"/>
      <c r="EW237" s="82"/>
      <c r="EX237" s="82"/>
      <c r="EY237" s="82"/>
      <c r="EZ237" s="82"/>
      <c r="FA237" s="82"/>
      <c r="FB237" s="82"/>
      <c r="FC237" s="82"/>
      <c r="FD237" s="82"/>
      <c r="FE237" s="82"/>
      <c r="FF237" s="82"/>
      <c r="FG237" s="82"/>
      <c r="FH237" s="82"/>
      <c r="FI237" s="82"/>
      <c r="FJ237" s="82"/>
      <c r="FK237" s="82"/>
      <c r="FL237" s="82"/>
      <c r="FM237" s="82"/>
      <c r="FN237" s="82"/>
      <c r="FO237" s="82"/>
      <c r="FP237" s="82"/>
      <c r="FQ237" s="82"/>
      <c r="FR237" s="82"/>
      <c r="FS237" s="82"/>
      <c r="FT237" s="82"/>
      <c r="FU237" s="82"/>
      <c r="FV237" s="82"/>
      <c r="FW237" s="82"/>
      <c r="FX237" s="82"/>
      <c r="FY237" s="82"/>
      <c r="FZ237" s="82"/>
      <c r="GA237" s="82"/>
      <c r="GB237" s="82"/>
      <c r="GC237" s="82"/>
      <c r="GD237" s="82"/>
      <c r="GE237" s="82"/>
      <c r="GF237" s="82"/>
      <c r="GG237" s="82"/>
      <c r="GH237" s="82"/>
      <c r="GI237" s="82"/>
      <c r="GJ237" s="82"/>
      <c r="GK237" s="82"/>
      <c r="GL237" s="82"/>
      <c r="GM237" s="82"/>
      <c r="GN237" s="82"/>
      <c r="GO237" s="82"/>
      <c r="GP237" s="82"/>
      <c r="GQ237" s="82"/>
      <c r="GR237" s="82"/>
      <c r="GS237" s="82"/>
      <c r="GT237" s="82"/>
      <c r="GU237" s="82"/>
      <c r="GV237" s="82"/>
      <c r="GW237" s="82"/>
      <c r="GX237" s="82"/>
      <c r="GY237" s="82"/>
      <c r="GZ237" s="82"/>
      <c r="HA237" s="82"/>
      <c r="HB237" s="82"/>
      <c r="HC237" s="82"/>
      <c r="HD237" s="82"/>
      <c r="HE237" s="82"/>
      <c r="HF237" s="82"/>
      <c r="HG237" s="82"/>
      <c r="HH237" s="82"/>
      <c r="HI237" s="82"/>
      <c r="HJ237" s="82"/>
      <c r="HK237" s="82"/>
      <c r="HL237" s="82"/>
      <c r="HM237" s="82"/>
      <c r="HN237" s="82"/>
      <c r="HO237" s="82"/>
      <c r="HP237" s="82"/>
      <c r="HQ237" s="82"/>
      <c r="HR237" s="82"/>
      <c r="HS237" s="82"/>
      <c r="HT237" s="82"/>
      <c r="HU237" s="82"/>
      <c r="HV237" s="82"/>
      <c r="HW237" s="82"/>
      <c r="HX237" s="82"/>
      <c r="HY237" s="82"/>
      <c r="HZ237" s="82"/>
      <c r="IA237" s="82"/>
      <c r="IB237" s="82"/>
      <c r="IC237" s="82"/>
      <c r="ID237" s="82"/>
      <c r="IE237" s="82"/>
      <c r="IF237" s="82"/>
      <c r="IG237" s="82"/>
      <c r="IH237" s="82"/>
      <c r="II237" s="82"/>
      <c r="IJ237" s="82"/>
      <c r="IK237" s="82"/>
      <c r="IL237" s="82"/>
      <c r="IM237" s="82"/>
      <c r="IN237" s="82"/>
      <c r="IO237" s="82"/>
      <c r="IP237" s="82"/>
      <c r="IQ237" s="82"/>
      <c r="IR237" s="82"/>
      <c r="IS237" s="82"/>
      <c r="IT237" s="82"/>
      <c r="IU237" s="82"/>
      <c r="IV237" s="82"/>
      <c r="IW237" s="82"/>
      <c r="IX237" s="82"/>
      <c r="IY237" s="82"/>
      <c r="IZ237" s="82"/>
      <c r="JA237" s="82"/>
      <c r="JB237" s="82"/>
      <c r="JC237" s="82"/>
      <c r="JD237" s="82"/>
      <c r="JE237" s="82"/>
      <c r="JF237" s="82"/>
      <c r="JG237" s="82"/>
      <c r="JH237" s="82"/>
      <c r="JI237" s="82"/>
      <c r="JJ237" s="82"/>
      <c r="JK237" s="82"/>
      <c r="JL237" s="82"/>
      <c r="JM237" s="82"/>
      <c r="JN237" s="82"/>
      <c r="JO237" s="82"/>
      <c r="JP237" s="82"/>
      <c r="JQ237" s="82"/>
      <c r="JR237" s="82"/>
      <c r="JS237" s="82"/>
      <c r="JT237" s="82"/>
      <c r="JU237" s="82"/>
      <c r="JV237" s="82"/>
      <c r="JW237" s="82"/>
      <c r="JX237" s="82"/>
      <c r="JY237" s="82"/>
      <c r="JZ237" s="82"/>
      <c r="KA237" s="82"/>
      <c r="KB237" s="82"/>
      <c r="KC237" s="82"/>
      <c r="KD237" s="82"/>
      <c r="KE237" s="82"/>
      <c r="KF237" s="82"/>
      <c r="KG237" s="82"/>
      <c r="KH237" s="82"/>
      <c r="KI237" s="82"/>
      <c r="KJ237" s="82"/>
      <c r="KK237" s="82"/>
      <c r="KL237" s="82"/>
      <c r="KM237" s="82"/>
      <c r="KN237" s="82"/>
      <c r="KO237" s="82"/>
      <c r="KP237" s="82"/>
      <c r="KQ237" s="82"/>
      <c r="KR237" s="82"/>
      <c r="KS237" s="82"/>
      <c r="KT237" s="82"/>
      <c r="KU237" s="82"/>
      <c r="KV237" s="82"/>
      <c r="KW237" s="82"/>
      <c r="KX237" s="82"/>
      <c r="KY237" s="82"/>
      <c r="KZ237" s="82"/>
      <c r="LA237" s="82"/>
      <c r="LB237" s="82"/>
      <c r="LC237" s="82"/>
      <c r="LD237" s="82"/>
      <c r="LE237" s="82"/>
      <c r="LF237" s="82"/>
      <c r="LG237" s="82"/>
      <c r="LH237" s="82"/>
      <c r="LI237" s="82"/>
      <c r="LJ237" s="82"/>
      <c r="LK237" s="82"/>
      <c r="LL237" s="82"/>
      <c r="LM237" s="82"/>
      <c r="LN237" s="82"/>
      <c r="LO237" s="82"/>
      <c r="LP237" s="82"/>
      <c r="LQ237" s="82"/>
      <c r="LR237" s="82"/>
      <c r="LS237" s="82"/>
      <c r="LT237" s="82"/>
      <c r="LU237" s="82"/>
      <c r="LV237" s="82"/>
      <c r="LW237" s="82"/>
      <c r="LX237" s="82"/>
      <c r="LY237" s="82"/>
      <c r="LZ237" s="82"/>
      <c r="MA237" s="82"/>
      <c r="MB237" s="82"/>
      <c r="MC237" s="82"/>
      <c r="MD237" s="82"/>
      <c r="ME237" s="82"/>
      <c r="MF237" s="82"/>
      <c r="MG237" s="82"/>
      <c r="MH237" s="82"/>
      <c r="MI237" s="82"/>
      <c r="MJ237" s="82"/>
      <c r="MK237" s="82"/>
      <c r="ML237" s="82"/>
      <c r="MM237" s="82"/>
      <c r="MN237" s="82"/>
      <c r="MO237" s="82"/>
      <c r="MP237" s="82"/>
      <c r="MQ237" s="82"/>
      <c r="MR237" s="82"/>
      <c r="MS237" s="82"/>
      <c r="MT237" s="82"/>
      <c r="MU237" s="82"/>
      <c r="MV237" s="82"/>
      <c r="MW237" s="82"/>
      <c r="MX237" s="82"/>
      <c r="MY237" s="82"/>
      <c r="MZ237" s="82"/>
      <c r="NA237" s="82"/>
      <c r="NB237" s="82"/>
      <c r="NC237" s="82"/>
      <c r="ND237" s="82"/>
      <c r="NE237" s="82"/>
      <c r="NF237" s="82"/>
      <c r="NG237" s="82"/>
      <c r="NH237" s="82"/>
      <c r="NI237" s="82"/>
      <c r="NJ237" s="82"/>
      <c r="NK237" s="82"/>
      <c r="NL237" s="82"/>
      <c r="NM237" s="82"/>
      <c r="NN237" s="82"/>
      <c r="NO237" s="82"/>
      <c r="NP237" s="82"/>
      <c r="NQ237" s="82"/>
      <c r="NR237" s="82"/>
      <c r="NS237" s="82"/>
      <c r="NT237" s="82"/>
      <c r="NU237" s="82"/>
      <c r="NV237" s="82"/>
      <c r="NW237" s="82"/>
      <c r="NX237" s="82"/>
      <c r="NY237" s="82"/>
      <c r="NZ237" s="82"/>
      <c r="OA237" s="82"/>
      <c r="OB237" s="82"/>
      <c r="OC237" s="82"/>
      <c r="OD237" s="82"/>
      <c r="OE237" s="82"/>
      <c r="OF237" s="82"/>
      <c r="OG237" s="82"/>
      <c r="OH237" s="82"/>
      <c r="OI237" s="82"/>
      <c r="OJ237" s="82"/>
      <c r="OK237" s="82"/>
      <c r="OL237" s="82"/>
      <c r="OM237" s="82"/>
      <c r="ON237" s="82"/>
      <c r="OO237" s="82"/>
      <c r="OP237" s="82"/>
      <c r="OQ237" s="82"/>
      <c r="OR237" s="82"/>
      <c r="OS237" s="82"/>
      <c r="OT237" s="82"/>
      <c r="OU237" s="82"/>
      <c r="OV237" s="82"/>
      <c r="OW237" s="82"/>
      <c r="OX237" s="82"/>
      <c r="OY237" s="82"/>
      <c r="OZ237" s="82"/>
      <c r="PA237" s="82"/>
      <c r="PB237" s="82"/>
      <c r="PC237" s="82"/>
      <c r="PD237" s="82"/>
      <c r="PE237" s="82"/>
      <c r="PF237" s="82"/>
      <c r="PG237" s="82"/>
      <c r="PH237" s="82"/>
      <c r="PI237" s="82"/>
      <c r="PJ237" s="82"/>
      <c r="PK237" s="82"/>
      <c r="PL237" s="82"/>
      <c r="PM237" s="82"/>
      <c r="PN237" s="82"/>
      <c r="PO237" s="82"/>
      <c r="PP237" s="82"/>
      <c r="PQ237" s="82"/>
      <c r="PR237" s="82"/>
      <c r="PS237" s="82"/>
      <c r="PT237" s="82"/>
      <c r="PU237" s="82"/>
      <c r="PV237" s="82"/>
      <c r="PW237" s="82"/>
      <c r="PX237" s="82"/>
      <c r="PY237" s="82"/>
      <c r="PZ237" s="82"/>
      <c r="QA237" s="82"/>
      <c r="QB237" s="82"/>
      <c r="QC237" s="82"/>
      <c r="QD237" s="82"/>
      <c r="QE237" s="82"/>
      <c r="QF237" s="82"/>
      <c r="QG237" s="82"/>
      <c r="QH237" s="82"/>
      <c r="QI237" s="82"/>
      <c r="QJ237" s="82"/>
      <c r="QK237" s="82"/>
      <c r="QL237" s="82"/>
      <c r="QM237" s="82"/>
      <c r="QN237" s="82"/>
      <c r="QO237" s="82"/>
      <c r="QP237" s="82"/>
      <c r="QQ237" s="82"/>
      <c r="QR237" s="82"/>
      <c r="QS237" s="82"/>
      <c r="QT237" s="82"/>
      <c r="QU237" s="82"/>
      <c r="QV237" s="82"/>
      <c r="QW237" s="82"/>
      <c r="QX237" s="82"/>
      <c r="QY237" s="82"/>
      <c r="QZ237" s="82"/>
      <c r="RA237" s="82"/>
      <c r="RB237" s="82"/>
      <c r="RC237" s="82"/>
      <c r="RD237" s="82"/>
      <c r="RE237" s="82"/>
      <c r="RF237" s="82"/>
      <c r="RG237" s="82"/>
      <c r="RH237" s="82"/>
      <c r="RI237" s="82"/>
      <c r="RJ237" s="82"/>
      <c r="RK237" s="82"/>
      <c r="RL237" s="82"/>
      <c r="RM237" s="82"/>
      <c r="RN237" s="82"/>
      <c r="RO237" s="82"/>
      <c r="RP237" s="82"/>
      <c r="RQ237" s="82"/>
      <c r="RR237" s="82"/>
      <c r="RS237" s="82"/>
      <c r="RT237" s="82"/>
      <c r="RU237" s="82"/>
      <c r="RV237" s="82"/>
      <c r="RW237" s="82"/>
      <c r="RX237" s="82"/>
      <c r="RY237" s="82"/>
      <c r="RZ237" s="82"/>
      <c r="SA237" s="82"/>
      <c r="SB237" s="82"/>
      <c r="SC237" s="82"/>
      <c r="SD237" s="82"/>
      <c r="SE237" s="82"/>
      <c r="SF237" s="82"/>
      <c r="SG237" s="82"/>
      <c r="SH237" s="82"/>
      <c r="SI237" s="82"/>
      <c r="SJ237" s="82"/>
      <c r="SK237" s="82"/>
      <c r="SL237" s="82"/>
      <c r="SM237" s="82"/>
      <c r="SN237" s="82"/>
      <c r="SO237" s="82"/>
      <c r="SP237" s="82"/>
      <c r="SQ237" s="82"/>
      <c r="SR237" s="82"/>
      <c r="SS237" s="82"/>
      <c r="ST237" s="82"/>
      <c r="SU237" s="82"/>
      <c r="SV237" s="82"/>
      <c r="SW237" s="82"/>
      <c r="SX237" s="82"/>
      <c r="SY237" s="82"/>
      <c r="SZ237" s="82"/>
      <c r="TA237" s="82"/>
      <c r="TB237" s="82"/>
      <c r="TC237" s="82"/>
      <c r="TD237" s="82"/>
      <c r="TE237" s="82"/>
      <c r="TF237" s="82"/>
      <c r="TG237" s="82"/>
      <c r="TH237" s="82"/>
      <c r="TI237" s="82"/>
      <c r="TJ237" s="82"/>
      <c r="TK237" s="82"/>
      <c r="TL237" s="82"/>
      <c r="TM237" s="82"/>
      <c r="TN237" s="82"/>
      <c r="TO237" s="82"/>
      <c r="TP237" s="82"/>
      <c r="TQ237" s="82"/>
      <c r="TR237" s="82"/>
      <c r="TS237" s="82"/>
      <c r="TT237" s="82"/>
      <c r="TU237" s="82"/>
      <c r="TV237" s="82"/>
      <c r="TW237" s="82"/>
      <c r="TX237" s="82"/>
      <c r="TY237" s="82"/>
      <c r="TZ237" s="82"/>
      <c r="UA237" s="82"/>
      <c r="UB237" s="82"/>
      <c r="UC237" s="82"/>
      <c r="UD237" s="82"/>
      <c r="UE237" s="82"/>
      <c r="UF237" s="82"/>
      <c r="UG237" s="82"/>
      <c r="UH237" s="82"/>
      <c r="UI237" s="82"/>
      <c r="UJ237" s="82"/>
      <c r="UK237" s="82"/>
      <c r="UL237" s="82"/>
      <c r="UM237" s="82"/>
      <c r="UN237" s="82"/>
      <c r="UO237" s="82"/>
      <c r="UP237" s="82"/>
      <c r="UQ237" s="82"/>
      <c r="UR237" s="82"/>
      <c r="US237" s="82"/>
      <c r="UT237" s="82"/>
      <c r="UU237" s="82"/>
      <c r="UV237" s="82"/>
      <c r="UW237" s="82"/>
      <c r="UX237" s="82"/>
      <c r="UY237" s="82"/>
      <c r="UZ237" s="82"/>
      <c r="VA237" s="82"/>
      <c r="VB237" s="82"/>
      <c r="VC237" s="82"/>
      <c r="VD237" s="82"/>
      <c r="VE237" s="82"/>
      <c r="VF237" s="82"/>
      <c r="VG237" s="82"/>
      <c r="VH237" s="82"/>
      <c r="VI237" s="82"/>
      <c r="VJ237" s="82"/>
      <c r="VK237" s="82"/>
      <c r="VL237" s="82"/>
      <c r="VM237" s="82"/>
      <c r="VN237" s="82"/>
      <c r="VO237" s="82"/>
      <c r="VP237" s="82"/>
      <c r="VQ237" s="82"/>
      <c r="VR237" s="82"/>
      <c r="VS237" s="82"/>
      <c r="VT237" s="82"/>
      <c r="VU237" s="82"/>
      <c r="VV237" s="82"/>
      <c r="VW237" s="82"/>
      <c r="VX237" s="82"/>
      <c r="VY237" s="82"/>
      <c r="VZ237" s="82"/>
      <c r="WA237" s="82"/>
      <c r="WB237" s="82"/>
      <c r="WC237" s="82"/>
      <c r="WD237" s="82"/>
      <c r="WE237" s="82"/>
      <c r="WF237" s="82"/>
      <c r="WG237" s="82"/>
      <c r="WH237" s="82"/>
      <c r="WI237" s="82"/>
      <c r="WJ237" s="82"/>
      <c r="WK237" s="82"/>
      <c r="WL237" s="82"/>
      <c r="WM237" s="82"/>
      <c r="WN237" s="82"/>
      <c r="WO237" s="82"/>
      <c r="WP237" s="82"/>
      <c r="WQ237" s="82"/>
      <c r="WR237" s="82"/>
      <c r="WS237" s="82"/>
      <c r="WT237" s="82"/>
      <c r="WU237" s="82"/>
      <c r="WV237" s="82"/>
      <c r="WW237" s="82"/>
      <c r="WX237" s="82"/>
      <c r="WY237" s="82"/>
      <c r="WZ237" s="82"/>
      <c r="XA237" s="82"/>
      <c r="XB237" s="82"/>
      <c r="XC237" s="82"/>
      <c r="XD237" s="82"/>
      <c r="XE237" s="82"/>
      <c r="XF237" s="82"/>
      <c r="XG237" s="82"/>
      <c r="XH237" s="82"/>
      <c r="XI237" s="82"/>
      <c r="XJ237" s="82"/>
      <c r="XK237" s="82"/>
      <c r="XL237" s="82"/>
      <c r="XM237" s="82"/>
      <c r="XN237" s="82"/>
      <c r="XO237" s="82"/>
      <c r="XP237" s="82"/>
      <c r="XQ237" s="82"/>
      <c r="XR237" s="82"/>
      <c r="XS237" s="82"/>
      <c r="XT237" s="82"/>
      <c r="XU237" s="82"/>
      <c r="XV237" s="82"/>
      <c r="XW237" s="82"/>
      <c r="XX237" s="82"/>
      <c r="XY237" s="82"/>
      <c r="XZ237" s="82"/>
      <c r="YA237" s="82"/>
      <c r="YB237" s="82"/>
      <c r="YC237" s="82"/>
      <c r="YD237" s="82"/>
      <c r="YE237" s="82"/>
      <c r="YF237" s="82"/>
      <c r="YG237" s="82"/>
      <c r="YH237" s="82"/>
      <c r="YI237" s="82"/>
      <c r="YJ237" s="82"/>
      <c r="YK237" s="82"/>
      <c r="YL237" s="82"/>
      <c r="YM237" s="82"/>
      <c r="YN237" s="82"/>
      <c r="YO237" s="82"/>
      <c r="YP237" s="82"/>
      <c r="YQ237" s="82"/>
      <c r="YR237" s="82"/>
      <c r="YS237" s="82"/>
      <c r="YT237" s="82"/>
      <c r="YU237" s="82"/>
      <c r="YV237" s="82"/>
      <c r="YW237" s="82"/>
      <c r="YX237" s="82"/>
      <c r="YY237" s="82"/>
      <c r="YZ237" s="82"/>
      <c r="ZA237" s="82"/>
      <c r="ZB237" s="82"/>
      <c r="ZC237" s="82"/>
      <c r="ZD237" s="82"/>
      <c r="ZE237" s="82"/>
      <c r="ZF237" s="82"/>
      <c r="ZG237" s="82"/>
      <c r="ZH237" s="82"/>
      <c r="ZI237" s="82"/>
      <c r="ZJ237" s="82"/>
      <c r="ZK237" s="82"/>
      <c r="ZL237" s="82"/>
      <c r="ZM237" s="82"/>
      <c r="ZN237" s="82"/>
      <c r="ZO237" s="82"/>
      <c r="ZP237" s="82"/>
      <c r="ZQ237" s="82"/>
      <c r="ZR237" s="82"/>
      <c r="ZS237" s="82"/>
      <c r="ZT237" s="82"/>
      <c r="ZU237" s="82"/>
      <c r="ZV237" s="82"/>
      <c r="ZW237" s="82"/>
      <c r="ZX237" s="82"/>
      <c r="ZY237" s="82"/>
      <c r="ZZ237" s="82"/>
      <c r="AAA237" s="82"/>
      <c r="AAB237" s="82"/>
      <c r="AAC237" s="82"/>
      <c r="AAD237" s="82"/>
      <c r="AAE237" s="82"/>
      <c r="AAF237" s="82"/>
      <c r="AAG237" s="82"/>
      <c r="AAH237" s="82"/>
      <c r="AAI237" s="82"/>
      <c r="AAJ237" s="82"/>
      <c r="AAK237" s="82"/>
      <c r="AAL237" s="82"/>
      <c r="AAM237" s="82"/>
      <c r="AAN237" s="82"/>
      <c r="AAO237" s="82"/>
      <c r="AAP237" s="82"/>
      <c r="AAQ237" s="82"/>
      <c r="AAR237" s="82"/>
      <c r="AAS237" s="82"/>
      <c r="AAT237" s="82"/>
      <c r="AAU237" s="82"/>
      <c r="AAV237" s="82"/>
      <c r="AAW237" s="82"/>
      <c r="AAX237" s="82"/>
      <c r="AAY237" s="82"/>
      <c r="AAZ237" s="82"/>
      <c r="ABA237" s="82"/>
      <c r="ABB237" s="82"/>
      <c r="ABC237" s="82"/>
      <c r="ABD237" s="82"/>
      <c r="ABE237" s="82"/>
      <c r="ABF237" s="82"/>
      <c r="ABG237" s="82"/>
      <c r="ABH237" s="82"/>
      <c r="ABI237" s="82"/>
      <c r="ABJ237" s="82"/>
      <c r="ABK237" s="82"/>
      <c r="ABL237" s="82"/>
      <c r="ABM237" s="82"/>
      <c r="ABN237" s="82"/>
      <c r="ABO237" s="82"/>
      <c r="ABP237" s="82"/>
      <c r="ABQ237" s="82"/>
      <c r="ABR237" s="82"/>
      <c r="ABS237" s="82"/>
      <c r="ABT237" s="82"/>
      <c r="ABU237" s="82"/>
      <c r="ABV237" s="82"/>
      <c r="ABW237" s="82"/>
      <c r="ABX237" s="82"/>
      <c r="ABY237" s="82"/>
      <c r="ABZ237" s="82"/>
      <c r="ACA237" s="82"/>
      <c r="ACB237" s="82"/>
      <c r="ACC237" s="82"/>
      <c r="ACD237" s="82"/>
      <c r="ACE237" s="82"/>
      <c r="ACF237" s="82"/>
      <c r="ACG237" s="82"/>
      <c r="ACH237" s="82"/>
      <c r="ACI237" s="82"/>
      <c r="ACJ237" s="82"/>
      <c r="ACK237" s="82"/>
      <c r="ACL237" s="82"/>
      <c r="ACM237" s="82"/>
      <c r="ACN237" s="82"/>
      <c r="ACO237" s="82"/>
      <c r="ACP237" s="82"/>
      <c r="ACQ237" s="82"/>
      <c r="ACR237" s="82"/>
      <c r="ACS237" s="82"/>
      <c r="ACT237" s="82"/>
      <c r="ACU237" s="82"/>
      <c r="ACV237" s="82"/>
      <c r="ACW237" s="82"/>
      <c r="ACX237" s="82"/>
      <c r="ACY237" s="82"/>
      <c r="ACZ237" s="82"/>
      <c r="ADA237" s="82"/>
      <c r="ADB237" s="82"/>
      <c r="ADC237" s="82"/>
      <c r="ADD237" s="82"/>
      <c r="ADE237" s="82"/>
      <c r="ADF237" s="82"/>
      <c r="ADG237" s="82"/>
      <c r="ADH237" s="82"/>
      <c r="ADI237" s="82"/>
      <c r="ADJ237" s="82"/>
      <c r="ADK237" s="82"/>
      <c r="ADL237" s="82"/>
      <c r="ADM237" s="82"/>
      <c r="ADN237" s="82"/>
      <c r="ADO237" s="82"/>
      <c r="ADP237" s="82"/>
      <c r="ADQ237" s="82"/>
      <c r="ADR237" s="82"/>
      <c r="ADS237" s="82"/>
      <c r="ADT237" s="82"/>
      <c r="ADU237" s="82"/>
      <c r="ADV237" s="82"/>
      <c r="ADW237" s="82"/>
      <c r="ADX237" s="82"/>
      <c r="ADY237" s="82"/>
      <c r="ADZ237" s="82"/>
      <c r="AEA237" s="82"/>
      <c r="AEB237" s="82"/>
      <c r="AEC237" s="82"/>
      <c r="AED237" s="82"/>
      <c r="AEE237" s="82"/>
      <c r="AEF237" s="82"/>
      <c r="AEG237" s="82"/>
      <c r="AEH237" s="82"/>
      <c r="AEI237" s="82"/>
      <c r="AEJ237" s="82"/>
      <c r="AEK237" s="82"/>
      <c r="AEL237" s="82"/>
      <c r="AEM237" s="82"/>
      <c r="AEN237" s="82"/>
      <c r="AEO237" s="82"/>
      <c r="AEP237" s="82"/>
      <c r="AEQ237" s="82"/>
      <c r="AER237" s="82"/>
      <c r="AES237" s="82"/>
      <c r="AET237" s="82"/>
      <c r="AEU237" s="82"/>
      <c r="AEV237" s="82"/>
      <c r="AEW237" s="82"/>
      <c r="AEX237" s="82"/>
      <c r="AEY237" s="82"/>
      <c r="AEZ237" s="82"/>
      <c r="AFA237" s="82"/>
      <c r="AFB237" s="82"/>
      <c r="AFC237" s="82"/>
      <c r="AFD237" s="82"/>
      <c r="AFE237" s="82"/>
      <c r="AFF237" s="82"/>
      <c r="AFG237" s="82"/>
      <c r="AFH237" s="82"/>
      <c r="AFI237" s="82"/>
      <c r="AFJ237" s="82"/>
      <c r="AFK237" s="82"/>
      <c r="AFL237" s="82"/>
      <c r="AFM237" s="82"/>
      <c r="AFN237" s="82"/>
      <c r="AFO237" s="82"/>
      <c r="AFP237" s="82"/>
      <c r="AFQ237" s="82"/>
      <c r="AFR237" s="82"/>
      <c r="AFS237" s="82"/>
      <c r="AFT237" s="82"/>
      <c r="AFU237" s="82"/>
      <c r="AFV237" s="82"/>
      <c r="AFW237" s="82"/>
      <c r="AFX237" s="82"/>
      <c r="AFY237" s="82"/>
      <c r="AFZ237" s="82"/>
      <c r="AGA237" s="82"/>
      <c r="AGB237" s="82"/>
      <c r="AGC237" s="82"/>
      <c r="AGD237" s="82"/>
      <c r="AGE237" s="82"/>
      <c r="AGF237" s="82"/>
      <c r="AGG237" s="82"/>
      <c r="AGH237" s="82"/>
      <c r="AGI237" s="82"/>
      <c r="AGJ237" s="82"/>
      <c r="AGK237" s="82"/>
      <c r="AGL237" s="82"/>
      <c r="AGM237" s="82"/>
      <c r="AGN237" s="82"/>
      <c r="AGO237" s="82"/>
      <c r="AGP237" s="82"/>
      <c r="AGQ237" s="82"/>
      <c r="AGR237" s="82"/>
      <c r="AGS237" s="82"/>
      <c r="AGT237" s="82"/>
      <c r="AGU237" s="82"/>
      <c r="AGV237" s="82"/>
      <c r="AGW237" s="82"/>
      <c r="AGX237" s="82"/>
      <c r="AGY237" s="82"/>
      <c r="AGZ237" s="82"/>
      <c r="AHA237" s="82"/>
      <c r="AHB237" s="82"/>
      <c r="AHC237" s="82"/>
      <c r="AHD237" s="82"/>
      <c r="AHE237" s="82"/>
      <c r="AHF237" s="82"/>
      <c r="AHG237" s="82"/>
      <c r="AHH237" s="82"/>
      <c r="AHI237" s="82"/>
      <c r="AHJ237" s="82"/>
      <c r="AHK237" s="82"/>
      <c r="AHL237" s="82"/>
      <c r="AHM237" s="82"/>
      <c r="AHN237" s="82"/>
      <c r="AHO237" s="82"/>
      <c r="AHP237" s="82"/>
      <c r="AHQ237" s="82"/>
      <c r="AHR237" s="82"/>
      <c r="AHS237" s="82"/>
      <c r="AHT237" s="82"/>
      <c r="AHU237" s="82"/>
      <c r="AHV237" s="82"/>
      <c r="AHW237" s="82"/>
      <c r="AHX237" s="82"/>
      <c r="AHY237" s="82"/>
      <c r="AHZ237" s="82"/>
      <c r="AIA237" s="82"/>
      <c r="AIB237" s="82"/>
      <c r="AIC237" s="82"/>
      <c r="AID237" s="82"/>
      <c r="AIE237" s="82"/>
      <c r="AIF237" s="82"/>
      <c r="AIG237" s="82"/>
      <c r="AIH237" s="82"/>
      <c r="AII237" s="82"/>
      <c r="AIJ237" s="82"/>
      <c r="AIK237" s="82"/>
      <c r="AIL237" s="82"/>
      <c r="AIM237" s="82"/>
      <c r="AIN237" s="82"/>
      <c r="AIO237" s="82"/>
      <c r="AIP237" s="82"/>
      <c r="AIQ237" s="82"/>
      <c r="AIR237" s="82"/>
      <c r="AIS237" s="82"/>
      <c r="AIT237" s="82"/>
      <c r="AIU237" s="82"/>
      <c r="AIV237" s="82"/>
      <c r="AIW237" s="82"/>
      <c r="AIX237" s="82"/>
      <c r="AIY237" s="82"/>
      <c r="AIZ237" s="82"/>
      <c r="AJA237" s="82"/>
      <c r="AJB237" s="82"/>
      <c r="AJC237" s="82"/>
      <c r="AJD237" s="82"/>
      <c r="AJE237" s="82"/>
      <c r="AJF237" s="82"/>
      <c r="AJG237" s="82"/>
      <c r="AJH237" s="82"/>
      <c r="AJI237" s="82"/>
      <c r="AJJ237" s="82"/>
      <c r="AJK237" s="82"/>
      <c r="AJL237" s="82"/>
      <c r="AJM237" s="82"/>
      <c r="AJN237" s="82"/>
      <c r="AJO237" s="82"/>
      <c r="AJP237" s="82"/>
      <c r="AJQ237" s="82"/>
      <c r="AJR237" s="82"/>
      <c r="AJS237" s="82"/>
      <c r="AJT237" s="82"/>
      <c r="AJU237" s="82"/>
      <c r="AJV237" s="82"/>
      <c r="AJW237" s="82"/>
      <c r="AJX237" s="82"/>
      <c r="AJY237" s="82"/>
      <c r="AJZ237" s="82"/>
      <c r="AKA237" s="82"/>
      <c r="AKB237" s="82"/>
      <c r="AKC237" s="82"/>
      <c r="AKD237" s="82"/>
      <c r="AKE237" s="82"/>
      <c r="AKF237" s="82"/>
      <c r="AKG237" s="82"/>
      <c r="AKH237" s="82"/>
      <c r="AKI237" s="82"/>
      <c r="AKJ237" s="82"/>
      <c r="AKK237" s="82"/>
      <c r="AKL237" s="82"/>
      <c r="AKM237" s="82"/>
      <c r="AKN237" s="82"/>
      <c r="AKO237" s="82"/>
      <c r="AKP237" s="82"/>
      <c r="AKQ237" s="82"/>
      <c r="AKR237" s="82"/>
      <c r="AKS237" s="82"/>
      <c r="AKT237" s="82"/>
      <c r="AKU237" s="82"/>
      <c r="AKV237" s="82"/>
      <c r="AKW237" s="82"/>
      <c r="AKX237" s="82"/>
      <c r="AKY237" s="82"/>
      <c r="AKZ237" s="82"/>
      <c r="ALA237" s="82"/>
      <c r="ALB237" s="82"/>
      <c r="ALC237" s="82"/>
      <c r="ALD237" s="82"/>
      <c r="ALE237" s="82"/>
      <c r="ALF237" s="82"/>
      <c r="ALG237" s="82"/>
      <c r="ALH237" s="82"/>
      <c r="ALI237" s="82"/>
      <c r="ALJ237" s="82"/>
      <c r="ALK237" s="82"/>
      <c r="ALL237" s="82"/>
      <c r="ALM237" s="82"/>
      <c r="ALN237" s="82"/>
      <c r="ALO237" s="82"/>
      <c r="ALP237" s="82"/>
      <c r="ALQ237" s="82"/>
      <c r="ALR237" s="82"/>
      <c r="ALS237" s="82"/>
      <c r="ALT237" s="82"/>
      <c r="ALU237" s="82"/>
      <c r="ALV237" s="82"/>
      <c r="ALW237" s="82"/>
      <c r="ALX237" s="82"/>
      <c r="ALY237" s="82"/>
      <c r="ALZ237" s="82"/>
      <c r="AMA237" s="82"/>
      <c r="AMB237" s="82"/>
      <c r="AMC237" s="82"/>
      <c r="AMD237" s="82"/>
      <c r="AME237" s="82"/>
      <c r="AMF237" s="82"/>
      <c r="AMG237" s="82"/>
      <c r="AMH237" s="82"/>
      <c r="AMI237" s="82"/>
      <c r="AMJ237" s="82"/>
    </row>
    <row r="238" spans="1:1024" s="84" customFormat="1" ht="38.25" outlineLevel="1" x14ac:dyDescent="0.2">
      <c r="A238" s="228" t="s">
        <v>280</v>
      </c>
      <c r="B238" s="235">
        <v>92905</v>
      </c>
      <c r="C238" s="233" t="s">
        <v>21</v>
      </c>
      <c r="D238" s="99" t="s">
        <v>638</v>
      </c>
      <c r="E238" s="228" t="s">
        <v>331</v>
      </c>
      <c r="F238" s="232">
        <v>3</v>
      </c>
      <c r="G238" s="234"/>
      <c r="H238" s="93"/>
      <c r="I238" s="232">
        <f t="shared" si="14"/>
        <v>0</v>
      </c>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c r="DR238" s="82"/>
      <c r="DS238" s="82"/>
      <c r="DT238" s="82"/>
      <c r="DU238" s="82"/>
      <c r="DV238" s="82"/>
      <c r="DW238" s="82"/>
      <c r="DX238" s="82"/>
      <c r="DY238" s="82"/>
      <c r="DZ238" s="82"/>
      <c r="EA238" s="82"/>
      <c r="EB238" s="82"/>
      <c r="EC238" s="82"/>
      <c r="ED238" s="82"/>
      <c r="EE238" s="82"/>
      <c r="EF238" s="82"/>
      <c r="EG238" s="82"/>
      <c r="EH238" s="82"/>
      <c r="EI238" s="82"/>
      <c r="EJ238" s="82"/>
      <c r="EK238" s="82"/>
      <c r="EL238" s="82"/>
      <c r="EM238" s="82"/>
      <c r="EN238" s="82"/>
      <c r="EO238" s="82"/>
      <c r="EP238" s="82"/>
      <c r="EQ238" s="82"/>
      <c r="ER238" s="82"/>
      <c r="ES238" s="82"/>
      <c r="ET238" s="82"/>
      <c r="EU238" s="82"/>
      <c r="EV238" s="82"/>
      <c r="EW238" s="82"/>
      <c r="EX238" s="82"/>
      <c r="EY238" s="82"/>
      <c r="EZ238" s="82"/>
      <c r="FA238" s="82"/>
      <c r="FB238" s="82"/>
      <c r="FC238" s="82"/>
      <c r="FD238" s="82"/>
      <c r="FE238" s="82"/>
      <c r="FF238" s="82"/>
      <c r="FG238" s="82"/>
      <c r="FH238" s="82"/>
      <c r="FI238" s="82"/>
      <c r="FJ238" s="82"/>
      <c r="FK238" s="82"/>
      <c r="FL238" s="82"/>
      <c r="FM238" s="82"/>
      <c r="FN238" s="82"/>
      <c r="FO238" s="82"/>
      <c r="FP238" s="82"/>
      <c r="FQ238" s="82"/>
      <c r="FR238" s="82"/>
      <c r="FS238" s="82"/>
      <c r="FT238" s="82"/>
      <c r="FU238" s="82"/>
      <c r="FV238" s="82"/>
      <c r="FW238" s="82"/>
      <c r="FX238" s="82"/>
      <c r="FY238" s="82"/>
      <c r="FZ238" s="82"/>
      <c r="GA238" s="82"/>
      <c r="GB238" s="82"/>
      <c r="GC238" s="82"/>
      <c r="GD238" s="82"/>
      <c r="GE238" s="82"/>
      <c r="GF238" s="82"/>
      <c r="GG238" s="82"/>
      <c r="GH238" s="82"/>
      <c r="GI238" s="82"/>
      <c r="GJ238" s="82"/>
      <c r="GK238" s="82"/>
      <c r="GL238" s="82"/>
      <c r="GM238" s="82"/>
      <c r="GN238" s="82"/>
      <c r="GO238" s="82"/>
      <c r="GP238" s="82"/>
      <c r="GQ238" s="82"/>
      <c r="GR238" s="82"/>
      <c r="GS238" s="82"/>
      <c r="GT238" s="82"/>
      <c r="GU238" s="82"/>
      <c r="GV238" s="82"/>
      <c r="GW238" s="82"/>
      <c r="GX238" s="82"/>
      <c r="GY238" s="82"/>
      <c r="GZ238" s="82"/>
      <c r="HA238" s="82"/>
      <c r="HB238" s="82"/>
      <c r="HC238" s="82"/>
      <c r="HD238" s="82"/>
      <c r="HE238" s="82"/>
      <c r="HF238" s="82"/>
      <c r="HG238" s="82"/>
      <c r="HH238" s="82"/>
      <c r="HI238" s="82"/>
      <c r="HJ238" s="82"/>
      <c r="HK238" s="82"/>
      <c r="HL238" s="82"/>
      <c r="HM238" s="82"/>
      <c r="HN238" s="82"/>
      <c r="HO238" s="82"/>
      <c r="HP238" s="82"/>
      <c r="HQ238" s="82"/>
      <c r="HR238" s="82"/>
      <c r="HS238" s="82"/>
      <c r="HT238" s="82"/>
      <c r="HU238" s="82"/>
      <c r="HV238" s="82"/>
      <c r="HW238" s="82"/>
      <c r="HX238" s="82"/>
      <c r="HY238" s="82"/>
      <c r="HZ238" s="82"/>
      <c r="IA238" s="82"/>
      <c r="IB238" s="82"/>
      <c r="IC238" s="82"/>
      <c r="ID238" s="82"/>
      <c r="IE238" s="82"/>
      <c r="IF238" s="82"/>
      <c r="IG238" s="82"/>
      <c r="IH238" s="82"/>
      <c r="II238" s="82"/>
      <c r="IJ238" s="82"/>
      <c r="IK238" s="82"/>
      <c r="IL238" s="82"/>
      <c r="IM238" s="82"/>
      <c r="IN238" s="82"/>
      <c r="IO238" s="82"/>
      <c r="IP238" s="82"/>
      <c r="IQ238" s="82"/>
      <c r="IR238" s="82"/>
      <c r="IS238" s="82"/>
      <c r="IT238" s="82"/>
      <c r="IU238" s="82"/>
      <c r="IV238" s="82"/>
      <c r="IW238" s="82"/>
      <c r="IX238" s="82"/>
      <c r="IY238" s="82"/>
      <c r="IZ238" s="82"/>
      <c r="JA238" s="82"/>
      <c r="JB238" s="82"/>
      <c r="JC238" s="82"/>
      <c r="JD238" s="82"/>
      <c r="JE238" s="82"/>
      <c r="JF238" s="82"/>
      <c r="JG238" s="82"/>
      <c r="JH238" s="82"/>
      <c r="JI238" s="82"/>
      <c r="JJ238" s="82"/>
      <c r="JK238" s="82"/>
      <c r="JL238" s="82"/>
      <c r="JM238" s="82"/>
      <c r="JN238" s="82"/>
      <c r="JO238" s="82"/>
      <c r="JP238" s="82"/>
      <c r="JQ238" s="82"/>
      <c r="JR238" s="82"/>
      <c r="JS238" s="82"/>
      <c r="JT238" s="82"/>
      <c r="JU238" s="82"/>
      <c r="JV238" s="82"/>
      <c r="JW238" s="82"/>
      <c r="JX238" s="82"/>
      <c r="JY238" s="82"/>
      <c r="JZ238" s="82"/>
      <c r="KA238" s="82"/>
      <c r="KB238" s="82"/>
      <c r="KC238" s="82"/>
      <c r="KD238" s="82"/>
      <c r="KE238" s="82"/>
      <c r="KF238" s="82"/>
      <c r="KG238" s="82"/>
      <c r="KH238" s="82"/>
      <c r="KI238" s="82"/>
      <c r="KJ238" s="82"/>
      <c r="KK238" s="82"/>
      <c r="KL238" s="82"/>
      <c r="KM238" s="82"/>
      <c r="KN238" s="82"/>
      <c r="KO238" s="82"/>
      <c r="KP238" s="82"/>
      <c r="KQ238" s="82"/>
      <c r="KR238" s="82"/>
      <c r="KS238" s="82"/>
      <c r="KT238" s="82"/>
      <c r="KU238" s="82"/>
      <c r="KV238" s="82"/>
      <c r="KW238" s="82"/>
      <c r="KX238" s="82"/>
      <c r="KY238" s="82"/>
      <c r="KZ238" s="82"/>
      <c r="LA238" s="82"/>
      <c r="LB238" s="82"/>
      <c r="LC238" s="82"/>
      <c r="LD238" s="82"/>
      <c r="LE238" s="82"/>
      <c r="LF238" s="82"/>
      <c r="LG238" s="82"/>
      <c r="LH238" s="82"/>
      <c r="LI238" s="82"/>
      <c r="LJ238" s="82"/>
      <c r="LK238" s="82"/>
      <c r="LL238" s="82"/>
      <c r="LM238" s="82"/>
      <c r="LN238" s="82"/>
      <c r="LO238" s="82"/>
      <c r="LP238" s="82"/>
      <c r="LQ238" s="82"/>
      <c r="LR238" s="82"/>
      <c r="LS238" s="82"/>
      <c r="LT238" s="82"/>
      <c r="LU238" s="82"/>
      <c r="LV238" s="82"/>
      <c r="LW238" s="82"/>
      <c r="LX238" s="82"/>
      <c r="LY238" s="82"/>
      <c r="LZ238" s="82"/>
      <c r="MA238" s="82"/>
      <c r="MB238" s="82"/>
      <c r="MC238" s="82"/>
      <c r="MD238" s="82"/>
      <c r="ME238" s="82"/>
      <c r="MF238" s="82"/>
      <c r="MG238" s="82"/>
      <c r="MH238" s="82"/>
      <c r="MI238" s="82"/>
      <c r="MJ238" s="82"/>
      <c r="MK238" s="82"/>
      <c r="ML238" s="82"/>
      <c r="MM238" s="82"/>
      <c r="MN238" s="82"/>
      <c r="MO238" s="82"/>
      <c r="MP238" s="82"/>
      <c r="MQ238" s="82"/>
      <c r="MR238" s="82"/>
      <c r="MS238" s="82"/>
      <c r="MT238" s="82"/>
      <c r="MU238" s="82"/>
      <c r="MV238" s="82"/>
      <c r="MW238" s="82"/>
      <c r="MX238" s="82"/>
      <c r="MY238" s="82"/>
      <c r="MZ238" s="82"/>
      <c r="NA238" s="82"/>
      <c r="NB238" s="82"/>
      <c r="NC238" s="82"/>
      <c r="ND238" s="82"/>
      <c r="NE238" s="82"/>
      <c r="NF238" s="82"/>
      <c r="NG238" s="82"/>
      <c r="NH238" s="82"/>
      <c r="NI238" s="82"/>
      <c r="NJ238" s="82"/>
      <c r="NK238" s="82"/>
      <c r="NL238" s="82"/>
      <c r="NM238" s="82"/>
      <c r="NN238" s="82"/>
      <c r="NO238" s="82"/>
      <c r="NP238" s="82"/>
      <c r="NQ238" s="82"/>
      <c r="NR238" s="82"/>
      <c r="NS238" s="82"/>
      <c r="NT238" s="82"/>
      <c r="NU238" s="82"/>
      <c r="NV238" s="82"/>
      <c r="NW238" s="82"/>
      <c r="NX238" s="82"/>
      <c r="NY238" s="82"/>
      <c r="NZ238" s="82"/>
      <c r="OA238" s="82"/>
      <c r="OB238" s="82"/>
      <c r="OC238" s="82"/>
      <c r="OD238" s="82"/>
      <c r="OE238" s="82"/>
      <c r="OF238" s="82"/>
      <c r="OG238" s="82"/>
      <c r="OH238" s="82"/>
      <c r="OI238" s="82"/>
      <c r="OJ238" s="82"/>
      <c r="OK238" s="82"/>
      <c r="OL238" s="82"/>
      <c r="OM238" s="82"/>
      <c r="ON238" s="82"/>
      <c r="OO238" s="82"/>
      <c r="OP238" s="82"/>
      <c r="OQ238" s="82"/>
      <c r="OR238" s="82"/>
      <c r="OS238" s="82"/>
      <c r="OT238" s="82"/>
      <c r="OU238" s="82"/>
      <c r="OV238" s="82"/>
      <c r="OW238" s="82"/>
      <c r="OX238" s="82"/>
      <c r="OY238" s="82"/>
      <c r="OZ238" s="82"/>
      <c r="PA238" s="82"/>
      <c r="PB238" s="82"/>
      <c r="PC238" s="82"/>
      <c r="PD238" s="82"/>
      <c r="PE238" s="82"/>
      <c r="PF238" s="82"/>
      <c r="PG238" s="82"/>
      <c r="PH238" s="82"/>
      <c r="PI238" s="82"/>
      <c r="PJ238" s="82"/>
      <c r="PK238" s="82"/>
      <c r="PL238" s="82"/>
      <c r="PM238" s="82"/>
      <c r="PN238" s="82"/>
      <c r="PO238" s="82"/>
      <c r="PP238" s="82"/>
      <c r="PQ238" s="82"/>
      <c r="PR238" s="82"/>
      <c r="PS238" s="82"/>
      <c r="PT238" s="82"/>
      <c r="PU238" s="82"/>
      <c r="PV238" s="82"/>
      <c r="PW238" s="82"/>
      <c r="PX238" s="82"/>
      <c r="PY238" s="82"/>
      <c r="PZ238" s="82"/>
      <c r="QA238" s="82"/>
      <c r="QB238" s="82"/>
      <c r="QC238" s="82"/>
      <c r="QD238" s="82"/>
      <c r="QE238" s="82"/>
      <c r="QF238" s="82"/>
      <c r="QG238" s="82"/>
      <c r="QH238" s="82"/>
      <c r="QI238" s="82"/>
      <c r="QJ238" s="82"/>
      <c r="QK238" s="82"/>
      <c r="QL238" s="82"/>
      <c r="QM238" s="82"/>
      <c r="QN238" s="82"/>
      <c r="QO238" s="82"/>
      <c r="QP238" s="82"/>
      <c r="QQ238" s="82"/>
      <c r="QR238" s="82"/>
      <c r="QS238" s="82"/>
      <c r="QT238" s="82"/>
      <c r="QU238" s="82"/>
      <c r="QV238" s="82"/>
      <c r="QW238" s="82"/>
      <c r="QX238" s="82"/>
      <c r="QY238" s="82"/>
      <c r="QZ238" s="82"/>
      <c r="RA238" s="82"/>
      <c r="RB238" s="82"/>
      <c r="RC238" s="82"/>
      <c r="RD238" s="82"/>
      <c r="RE238" s="82"/>
      <c r="RF238" s="82"/>
      <c r="RG238" s="82"/>
      <c r="RH238" s="82"/>
      <c r="RI238" s="82"/>
      <c r="RJ238" s="82"/>
      <c r="RK238" s="82"/>
      <c r="RL238" s="82"/>
      <c r="RM238" s="82"/>
      <c r="RN238" s="82"/>
      <c r="RO238" s="82"/>
      <c r="RP238" s="82"/>
      <c r="RQ238" s="82"/>
      <c r="RR238" s="82"/>
      <c r="RS238" s="82"/>
      <c r="RT238" s="82"/>
      <c r="RU238" s="82"/>
      <c r="RV238" s="82"/>
      <c r="RW238" s="82"/>
      <c r="RX238" s="82"/>
      <c r="RY238" s="82"/>
      <c r="RZ238" s="82"/>
      <c r="SA238" s="82"/>
      <c r="SB238" s="82"/>
      <c r="SC238" s="82"/>
      <c r="SD238" s="82"/>
      <c r="SE238" s="82"/>
      <c r="SF238" s="82"/>
      <c r="SG238" s="82"/>
      <c r="SH238" s="82"/>
      <c r="SI238" s="82"/>
      <c r="SJ238" s="82"/>
      <c r="SK238" s="82"/>
      <c r="SL238" s="82"/>
      <c r="SM238" s="82"/>
      <c r="SN238" s="82"/>
      <c r="SO238" s="82"/>
      <c r="SP238" s="82"/>
      <c r="SQ238" s="82"/>
      <c r="SR238" s="82"/>
      <c r="SS238" s="82"/>
      <c r="ST238" s="82"/>
      <c r="SU238" s="82"/>
      <c r="SV238" s="82"/>
      <c r="SW238" s="82"/>
      <c r="SX238" s="82"/>
      <c r="SY238" s="82"/>
      <c r="SZ238" s="82"/>
      <c r="TA238" s="82"/>
      <c r="TB238" s="82"/>
      <c r="TC238" s="82"/>
      <c r="TD238" s="82"/>
      <c r="TE238" s="82"/>
      <c r="TF238" s="82"/>
      <c r="TG238" s="82"/>
      <c r="TH238" s="82"/>
      <c r="TI238" s="82"/>
      <c r="TJ238" s="82"/>
      <c r="TK238" s="82"/>
      <c r="TL238" s="82"/>
      <c r="TM238" s="82"/>
      <c r="TN238" s="82"/>
      <c r="TO238" s="82"/>
      <c r="TP238" s="82"/>
      <c r="TQ238" s="82"/>
      <c r="TR238" s="82"/>
      <c r="TS238" s="82"/>
      <c r="TT238" s="82"/>
      <c r="TU238" s="82"/>
      <c r="TV238" s="82"/>
      <c r="TW238" s="82"/>
      <c r="TX238" s="82"/>
      <c r="TY238" s="82"/>
      <c r="TZ238" s="82"/>
      <c r="UA238" s="82"/>
      <c r="UB238" s="82"/>
      <c r="UC238" s="82"/>
      <c r="UD238" s="82"/>
      <c r="UE238" s="82"/>
      <c r="UF238" s="82"/>
      <c r="UG238" s="82"/>
      <c r="UH238" s="82"/>
      <c r="UI238" s="82"/>
      <c r="UJ238" s="82"/>
      <c r="UK238" s="82"/>
      <c r="UL238" s="82"/>
      <c r="UM238" s="82"/>
      <c r="UN238" s="82"/>
      <c r="UO238" s="82"/>
      <c r="UP238" s="82"/>
      <c r="UQ238" s="82"/>
      <c r="UR238" s="82"/>
      <c r="US238" s="82"/>
      <c r="UT238" s="82"/>
      <c r="UU238" s="82"/>
      <c r="UV238" s="82"/>
      <c r="UW238" s="82"/>
      <c r="UX238" s="82"/>
      <c r="UY238" s="82"/>
      <c r="UZ238" s="82"/>
      <c r="VA238" s="82"/>
      <c r="VB238" s="82"/>
      <c r="VC238" s="82"/>
      <c r="VD238" s="82"/>
      <c r="VE238" s="82"/>
      <c r="VF238" s="82"/>
      <c r="VG238" s="82"/>
      <c r="VH238" s="82"/>
      <c r="VI238" s="82"/>
      <c r="VJ238" s="82"/>
      <c r="VK238" s="82"/>
      <c r="VL238" s="82"/>
      <c r="VM238" s="82"/>
      <c r="VN238" s="82"/>
      <c r="VO238" s="82"/>
      <c r="VP238" s="82"/>
      <c r="VQ238" s="82"/>
      <c r="VR238" s="82"/>
      <c r="VS238" s="82"/>
      <c r="VT238" s="82"/>
      <c r="VU238" s="82"/>
      <c r="VV238" s="82"/>
      <c r="VW238" s="82"/>
      <c r="VX238" s="82"/>
      <c r="VY238" s="82"/>
      <c r="VZ238" s="82"/>
      <c r="WA238" s="82"/>
      <c r="WB238" s="82"/>
      <c r="WC238" s="82"/>
      <c r="WD238" s="82"/>
      <c r="WE238" s="82"/>
      <c r="WF238" s="82"/>
      <c r="WG238" s="82"/>
      <c r="WH238" s="82"/>
      <c r="WI238" s="82"/>
      <c r="WJ238" s="82"/>
      <c r="WK238" s="82"/>
      <c r="WL238" s="82"/>
      <c r="WM238" s="82"/>
      <c r="WN238" s="82"/>
      <c r="WO238" s="82"/>
      <c r="WP238" s="82"/>
      <c r="WQ238" s="82"/>
      <c r="WR238" s="82"/>
      <c r="WS238" s="82"/>
      <c r="WT238" s="82"/>
      <c r="WU238" s="82"/>
      <c r="WV238" s="82"/>
      <c r="WW238" s="82"/>
      <c r="WX238" s="82"/>
      <c r="WY238" s="82"/>
      <c r="WZ238" s="82"/>
      <c r="XA238" s="82"/>
      <c r="XB238" s="82"/>
      <c r="XC238" s="82"/>
      <c r="XD238" s="82"/>
      <c r="XE238" s="82"/>
      <c r="XF238" s="82"/>
      <c r="XG238" s="82"/>
      <c r="XH238" s="82"/>
      <c r="XI238" s="82"/>
      <c r="XJ238" s="82"/>
      <c r="XK238" s="82"/>
      <c r="XL238" s="82"/>
      <c r="XM238" s="82"/>
      <c r="XN238" s="82"/>
      <c r="XO238" s="82"/>
      <c r="XP238" s="82"/>
      <c r="XQ238" s="82"/>
      <c r="XR238" s="82"/>
      <c r="XS238" s="82"/>
      <c r="XT238" s="82"/>
      <c r="XU238" s="82"/>
      <c r="XV238" s="82"/>
      <c r="XW238" s="82"/>
      <c r="XX238" s="82"/>
      <c r="XY238" s="82"/>
      <c r="XZ238" s="82"/>
      <c r="YA238" s="82"/>
      <c r="YB238" s="82"/>
      <c r="YC238" s="82"/>
      <c r="YD238" s="82"/>
      <c r="YE238" s="82"/>
      <c r="YF238" s="82"/>
      <c r="YG238" s="82"/>
      <c r="YH238" s="82"/>
      <c r="YI238" s="82"/>
      <c r="YJ238" s="82"/>
      <c r="YK238" s="82"/>
      <c r="YL238" s="82"/>
      <c r="YM238" s="82"/>
      <c r="YN238" s="82"/>
      <c r="YO238" s="82"/>
      <c r="YP238" s="82"/>
      <c r="YQ238" s="82"/>
      <c r="YR238" s="82"/>
      <c r="YS238" s="82"/>
      <c r="YT238" s="82"/>
      <c r="YU238" s="82"/>
      <c r="YV238" s="82"/>
      <c r="YW238" s="82"/>
      <c r="YX238" s="82"/>
      <c r="YY238" s="82"/>
      <c r="YZ238" s="82"/>
      <c r="ZA238" s="82"/>
      <c r="ZB238" s="82"/>
      <c r="ZC238" s="82"/>
      <c r="ZD238" s="82"/>
      <c r="ZE238" s="82"/>
      <c r="ZF238" s="82"/>
      <c r="ZG238" s="82"/>
      <c r="ZH238" s="82"/>
      <c r="ZI238" s="82"/>
      <c r="ZJ238" s="82"/>
      <c r="ZK238" s="82"/>
      <c r="ZL238" s="82"/>
      <c r="ZM238" s="82"/>
      <c r="ZN238" s="82"/>
      <c r="ZO238" s="82"/>
      <c r="ZP238" s="82"/>
      <c r="ZQ238" s="82"/>
      <c r="ZR238" s="82"/>
      <c r="ZS238" s="82"/>
      <c r="ZT238" s="82"/>
      <c r="ZU238" s="82"/>
      <c r="ZV238" s="82"/>
      <c r="ZW238" s="82"/>
      <c r="ZX238" s="82"/>
      <c r="ZY238" s="82"/>
      <c r="ZZ238" s="82"/>
      <c r="AAA238" s="82"/>
      <c r="AAB238" s="82"/>
      <c r="AAC238" s="82"/>
      <c r="AAD238" s="82"/>
      <c r="AAE238" s="82"/>
      <c r="AAF238" s="82"/>
      <c r="AAG238" s="82"/>
      <c r="AAH238" s="82"/>
      <c r="AAI238" s="82"/>
      <c r="AAJ238" s="82"/>
      <c r="AAK238" s="82"/>
      <c r="AAL238" s="82"/>
      <c r="AAM238" s="82"/>
      <c r="AAN238" s="82"/>
      <c r="AAO238" s="82"/>
      <c r="AAP238" s="82"/>
      <c r="AAQ238" s="82"/>
      <c r="AAR238" s="82"/>
      <c r="AAS238" s="82"/>
      <c r="AAT238" s="82"/>
      <c r="AAU238" s="82"/>
      <c r="AAV238" s="82"/>
      <c r="AAW238" s="82"/>
      <c r="AAX238" s="82"/>
      <c r="AAY238" s="82"/>
      <c r="AAZ238" s="82"/>
      <c r="ABA238" s="82"/>
      <c r="ABB238" s="82"/>
      <c r="ABC238" s="82"/>
      <c r="ABD238" s="82"/>
      <c r="ABE238" s="82"/>
      <c r="ABF238" s="82"/>
      <c r="ABG238" s="82"/>
      <c r="ABH238" s="82"/>
      <c r="ABI238" s="82"/>
      <c r="ABJ238" s="82"/>
      <c r="ABK238" s="82"/>
      <c r="ABL238" s="82"/>
      <c r="ABM238" s="82"/>
      <c r="ABN238" s="82"/>
      <c r="ABO238" s="82"/>
      <c r="ABP238" s="82"/>
      <c r="ABQ238" s="82"/>
      <c r="ABR238" s="82"/>
      <c r="ABS238" s="82"/>
      <c r="ABT238" s="82"/>
      <c r="ABU238" s="82"/>
      <c r="ABV238" s="82"/>
      <c r="ABW238" s="82"/>
      <c r="ABX238" s="82"/>
      <c r="ABY238" s="82"/>
      <c r="ABZ238" s="82"/>
      <c r="ACA238" s="82"/>
      <c r="ACB238" s="82"/>
      <c r="ACC238" s="82"/>
      <c r="ACD238" s="82"/>
      <c r="ACE238" s="82"/>
      <c r="ACF238" s="82"/>
      <c r="ACG238" s="82"/>
      <c r="ACH238" s="82"/>
      <c r="ACI238" s="82"/>
      <c r="ACJ238" s="82"/>
      <c r="ACK238" s="82"/>
      <c r="ACL238" s="82"/>
      <c r="ACM238" s="82"/>
      <c r="ACN238" s="82"/>
      <c r="ACO238" s="82"/>
      <c r="ACP238" s="82"/>
      <c r="ACQ238" s="82"/>
      <c r="ACR238" s="82"/>
      <c r="ACS238" s="82"/>
      <c r="ACT238" s="82"/>
      <c r="ACU238" s="82"/>
      <c r="ACV238" s="82"/>
      <c r="ACW238" s="82"/>
      <c r="ACX238" s="82"/>
      <c r="ACY238" s="82"/>
      <c r="ACZ238" s="82"/>
      <c r="ADA238" s="82"/>
      <c r="ADB238" s="82"/>
      <c r="ADC238" s="82"/>
      <c r="ADD238" s="82"/>
      <c r="ADE238" s="82"/>
      <c r="ADF238" s="82"/>
      <c r="ADG238" s="82"/>
      <c r="ADH238" s="82"/>
      <c r="ADI238" s="82"/>
      <c r="ADJ238" s="82"/>
      <c r="ADK238" s="82"/>
      <c r="ADL238" s="82"/>
      <c r="ADM238" s="82"/>
      <c r="ADN238" s="82"/>
      <c r="ADO238" s="82"/>
      <c r="ADP238" s="82"/>
      <c r="ADQ238" s="82"/>
      <c r="ADR238" s="82"/>
      <c r="ADS238" s="82"/>
      <c r="ADT238" s="82"/>
      <c r="ADU238" s="82"/>
      <c r="ADV238" s="82"/>
      <c r="ADW238" s="82"/>
      <c r="ADX238" s="82"/>
      <c r="ADY238" s="82"/>
      <c r="ADZ238" s="82"/>
      <c r="AEA238" s="82"/>
      <c r="AEB238" s="82"/>
      <c r="AEC238" s="82"/>
      <c r="AED238" s="82"/>
      <c r="AEE238" s="82"/>
      <c r="AEF238" s="82"/>
      <c r="AEG238" s="82"/>
      <c r="AEH238" s="82"/>
      <c r="AEI238" s="82"/>
      <c r="AEJ238" s="82"/>
      <c r="AEK238" s="82"/>
      <c r="AEL238" s="82"/>
      <c r="AEM238" s="82"/>
      <c r="AEN238" s="82"/>
      <c r="AEO238" s="82"/>
      <c r="AEP238" s="82"/>
      <c r="AEQ238" s="82"/>
      <c r="AER238" s="82"/>
      <c r="AES238" s="82"/>
      <c r="AET238" s="82"/>
      <c r="AEU238" s="82"/>
      <c r="AEV238" s="82"/>
      <c r="AEW238" s="82"/>
      <c r="AEX238" s="82"/>
      <c r="AEY238" s="82"/>
      <c r="AEZ238" s="82"/>
      <c r="AFA238" s="82"/>
      <c r="AFB238" s="82"/>
      <c r="AFC238" s="82"/>
      <c r="AFD238" s="82"/>
      <c r="AFE238" s="82"/>
      <c r="AFF238" s="82"/>
      <c r="AFG238" s="82"/>
      <c r="AFH238" s="82"/>
      <c r="AFI238" s="82"/>
      <c r="AFJ238" s="82"/>
      <c r="AFK238" s="82"/>
      <c r="AFL238" s="82"/>
      <c r="AFM238" s="82"/>
      <c r="AFN238" s="82"/>
      <c r="AFO238" s="82"/>
      <c r="AFP238" s="82"/>
      <c r="AFQ238" s="82"/>
      <c r="AFR238" s="82"/>
      <c r="AFS238" s="82"/>
      <c r="AFT238" s="82"/>
      <c r="AFU238" s="82"/>
      <c r="AFV238" s="82"/>
      <c r="AFW238" s="82"/>
      <c r="AFX238" s="82"/>
      <c r="AFY238" s="82"/>
      <c r="AFZ238" s="82"/>
      <c r="AGA238" s="82"/>
      <c r="AGB238" s="82"/>
      <c r="AGC238" s="82"/>
      <c r="AGD238" s="82"/>
      <c r="AGE238" s="82"/>
      <c r="AGF238" s="82"/>
      <c r="AGG238" s="82"/>
      <c r="AGH238" s="82"/>
      <c r="AGI238" s="82"/>
      <c r="AGJ238" s="82"/>
      <c r="AGK238" s="82"/>
      <c r="AGL238" s="82"/>
      <c r="AGM238" s="82"/>
      <c r="AGN238" s="82"/>
      <c r="AGO238" s="82"/>
      <c r="AGP238" s="82"/>
      <c r="AGQ238" s="82"/>
      <c r="AGR238" s="82"/>
      <c r="AGS238" s="82"/>
      <c r="AGT238" s="82"/>
      <c r="AGU238" s="82"/>
      <c r="AGV238" s="82"/>
      <c r="AGW238" s="82"/>
      <c r="AGX238" s="82"/>
      <c r="AGY238" s="82"/>
      <c r="AGZ238" s="82"/>
      <c r="AHA238" s="82"/>
      <c r="AHB238" s="82"/>
      <c r="AHC238" s="82"/>
      <c r="AHD238" s="82"/>
      <c r="AHE238" s="82"/>
      <c r="AHF238" s="82"/>
      <c r="AHG238" s="82"/>
      <c r="AHH238" s="82"/>
      <c r="AHI238" s="82"/>
      <c r="AHJ238" s="82"/>
      <c r="AHK238" s="82"/>
      <c r="AHL238" s="82"/>
      <c r="AHM238" s="82"/>
      <c r="AHN238" s="82"/>
      <c r="AHO238" s="82"/>
      <c r="AHP238" s="82"/>
      <c r="AHQ238" s="82"/>
      <c r="AHR238" s="82"/>
      <c r="AHS238" s="82"/>
      <c r="AHT238" s="82"/>
      <c r="AHU238" s="82"/>
      <c r="AHV238" s="82"/>
      <c r="AHW238" s="82"/>
      <c r="AHX238" s="82"/>
      <c r="AHY238" s="82"/>
      <c r="AHZ238" s="82"/>
      <c r="AIA238" s="82"/>
      <c r="AIB238" s="82"/>
      <c r="AIC238" s="82"/>
      <c r="AID238" s="82"/>
      <c r="AIE238" s="82"/>
      <c r="AIF238" s="82"/>
      <c r="AIG238" s="82"/>
      <c r="AIH238" s="82"/>
      <c r="AII238" s="82"/>
      <c r="AIJ238" s="82"/>
      <c r="AIK238" s="82"/>
      <c r="AIL238" s="82"/>
      <c r="AIM238" s="82"/>
      <c r="AIN238" s="82"/>
      <c r="AIO238" s="82"/>
      <c r="AIP238" s="82"/>
      <c r="AIQ238" s="82"/>
      <c r="AIR238" s="82"/>
      <c r="AIS238" s="82"/>
      <c r="AIT238" s="82"/>
      <c r="AIU238" s="82"/>
      <c r="AIV238" s="82"/>
      <c r="AIW238" s="82"/>
      <c r="AIX238" s="82"/>
      <c r="AIY238" s="82"/>
      <c r="AIZ238" s="82"/>
      <c r="AJA238" s="82"/>
      <c r="AJB238" s="82"/>
      <c r="AJC238" s="82"/>
      <c r="AJD238" s="82"/>
      <c r="AJE238" s="82"/>
      <c r="AJF238" s="82"/>
      <c r="AJG238" s="82"/>
      <c r="AJH238" s="82"/>
      <c r="AJI238" s="82"/>
      <c r="AJJ238" s="82"/>
      <c r="AJK238" s="82"/>
      <c r="AJL238" s="82"/>
      <c r="AJM238" s="82"/>
      <c r="AJN238" s="82"/>
      <c r="AJO238" s="82"/>
      <c r="AJP238" s="82"/>
      <c r="AJQ238" s="82"/>
      <c r="AJR238" s="82"/>
      <c r="AJS238" s="82"/>
      <c r="AJT238" s="82"/>
      <c r="AJU238" s="82"/>
      <c r="AJV238" s="82"/>
      <c r="AJW238" s="82"/>
      <c r="AJX238" s="82"/>
      <c r="AJY238" s="82"/>
      <c r="AJZ238" s="82"/>
      <c r="AKA238" s="82"/>
      <c r="AKB238" s="82"/>
      <c r="AKC238" s="82"/>
      <c r="AKD238" s="82"/>
      <c r="AKE238" s="82"/>
      <c r="AKF238" s="82"/>
      <c r="AKG238" s="82"/>
      <c r="AKH238" s="82"/>
      <c r="AKI238" s="82"/>
      <c r="AKJ238" s="82"/>
      <c r="AKK238" s="82"/>
      <c r="AKL238" s="82"/>
      <c r="AKM238" s="82"/>
      <c r="AKN238" s="82"/>
      <c r="AKO238" s="82"/>
      <c r="AKP238" s="82"/>
      <c r="AKQ238" s="82"/>
      <c r="AKR238" s="82"/>
      <c r="AKS238" s="82"/>
      <c r="AKT238" s="82"/>
      <c r="AKU238" s="82"/>
      <c r="AKV238" s="82"/>
      <c r="AKW238" s="82"/>
      <c r="AKX238" s="82"/>
      <c r="AKY238" s="82"/>
      <c r="AKZ238" s="82"/>
      <c r="ALA238" s="82"/>
      <c r="ALB238" s="82"/>
      <c r="ALC238" s="82"/>
      <c r="ALD238" s="82"/>
      <c r="ALE238" s="82"/>
      <c r="ALF238" s="82"/>
      <c r="ALG238" s="82"/>
      <c r="ALH238" s="82"/>
      <c r="ALI238" s="82"/>
      <c r="ALJ238" s="82"/>
      <c r="ALK238" s="82"/>
      <c r="ALL238" s="82"/>
      <c r="ALM238" s="82"/>
      <c r="ALN238" s="82"/>
      <c r="ALO238" s="82"/>
      <c r="ALP238" s="82"/>
      <c r="ALQ238" s="82"/>
      <c r="ALR238" s="82"/>
      <c r="ALS238" s="82"/>
      <c r="ALT238" s="82"/>
      <c r="ALU238" s="82"/>
      <c r="ALV238" s="82"/>
      <c r="ALW238" s="82"/>
      <c r="ALX238" s="82"/>
      <c r="ALY238" s="82"/>
      <c r="ALZ238" s="82"/>
      <c r="AMA238" s="82"/>
      <c r="AMB238" s="82"/>
      <c r="AMC238" s="82"/>
      <c r="AMD238" s="82"/>
      <c r="AME238" s="82"/>
      <c r="AMF238" s="82"/>
      <c r="AMG238" s="82"/>
      <c r="AMH238" s="82"/>
      <c r="AMI238" s="82"/>
      <c r="AMJ238" s="82"/>
    </row>
    <row r="239" spans="1:1024" s="84" customFormat="1" ht="38.25" outlineLevel="1" x14ac:dyDescent="0.2">
      <c r="A239" s="228" t="s">
        <v>281</v>
      </c>
      <c r="B239" s="235">
        <v>92695</v>
      </c>
      <c r="C239" s="233" t="s">
        <v>21</v>
      </c>
      <c r="D239" s="99" t="s">
        <v>639</v>
      </c>
      <c r="E239" s="228" t="s">
        <v>331</v>
      </c>
      <c r="F239" s="232">
        <v>2</v>
      </c>
      <c r="G239" s="234"/>
      <c r="H239" s="93"/>
      <c r="I239" s="232">
        <f t="shared" si="14"/>
        <v>0</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c r="DR239" s="82"/>
      <c r="DS239" s="82"/>
      <c r="DT239" s="82"/>
      <c r="DU239" s="82"/>
      <c r="DV239" s="82"/>
      <c r="DW239" s="82"/>
      <c r="DX239" s="82"/>
      <c r="DY239" s="82"/>
      <c r="DZ239" s="82"/>
      <c r="EA239" s="82"/>
      <c r="EB239" s="82"/>
      <c r="EC239" s="82"/>
      <c r="ED239" s="82"/>
      <c r="EE239" s="82"/>
      <c r="EF239" s="82"/>
      <c r="EG239" s="82"/>
      <c r="EH239" s="82"/>
      <c r="EI239" s="82"/>
      <c r="EJ239" s="82"/>
      <c r="EK239" s="82"/>
      <c r="EL239" s="82"/>
      <c r="EM239" s="82"/>
      <c r="EN239" s="82"/>
      <c r="EO239" s="82"/>
      <c r="EP239" s="82"/>
      <c r="EQ239" s="82"/>
      <c r="ER239" s="82"/>
      <c r="ES239" s="82"/>
      <c r="ET239" s="82"/>
      <c r="EU239" s="82"/>
      <c r="EV239" s="82"/>
      <c r="EW239" s="82"/>
      <c r="EX239" s="82"/>
      <c r="EY239" s="82"/>
      <c r="EZ239" s="82"/>
      <c r="FA239" s="82"/>
      <c r="FB239" s="82"/>
      <c r="FC239" s="82"/>
      <c r="FD239" s="82"/>
      <c r="FE239" s="82"/>
      <c r="FF239" s="82"/>
      <c r="FG239" s="82"/>
      <c r="FH239" s="82"/>
      <c r="FI239" s="82"/>
      <c r="FJ239" s="82"/>
      <c r="FK239" s="82"/>
      <c r="FL239" s="82"/>
      <c r="FM239" s="82"/>
      <c r="FN239" s="82"/>
      <c r="FO239" s="82"/>
      <c r="FP239" s="82"/>
      <c r="FQ239" s="82"/>
      <c r="FR239" s="82"/>
      <c r="FS239" s="82"/>
      <c r="FT239" s="82"/>
      <c r="FU239" s="82"/>
      <c r="FV239" s="82"/>
      <c r="FW239" s="82"/>
      <c r="FX239" s="82"/>
      <c r="FY239" s="82"/>
      <c r="FZ239" s="82"/>
      <c r="GA239" s="82"/>
      <c r="GB239" s="82"/>
      <c r="GC239" s="82"/>
      <c r="GD239" s="82"/>
      <c r="GE239" s="82"/>
      <c r="GF239" s="82"/>
      <c r="GG239" s="82"/>
      <c r="GH239" s="82"/>
      <c r="GI239" s="82"/>
      <c r="GJ239" s="82"/>
      <c r="GK239" s="82"/>
      <c r="GL239" s="82"/>
      <c r="GM239" s="82"/>
      <c r="GN239" s="82"/>
      <c r="GO239" s="82"/>
      <c r="GP239" s="82"/>
      <c r="GQ239" s="82"/>
      <c r="GR239" s="82"/>
      <c r="GS239" s="82"/>
      <c r="GT239" s="82"/>
      <c r="GU239" s="82"/>
      <c r="GV239" s="82"/>
      <c r="GW239" s="82"/>
      <c r="GX239" s="82"/>
      <c r="GY239" s="82"/>
      <c r="GZ239" s="82"/>
      <c r="HA239" s="82"/>
      <c r="HB239" s="82"/>
      <c r="HC239" s="82"/>
      <c r="HD239" s="82"/>
      <c r="HE239" s="82"/>
      <c r="HF239" s="82"/>
      <c r="HG239" s="82"/>
      <c r="HH239" s="82"/>
      <c r="HI239" s="82"/>
      <c r="HJ239" s="82"/>
      <c r="HK239" s="82"/>
      <c r="HL239" s="82"/>
      <c r="HM239" s="82"/>
      <c r="HN239" s="82"/>
      <c r="HO239" s="82"/>
      <c r="HP239" s="82"/>
      <c r="HQ239" s="82"/>
      <c r="HR239" s="82"/>
      <c r="HS239" s="82"/>
      <c r="HT239" s="82"/>
      <c r="HU239" s="82"/>
      <c r="HV239" s="82"/>
      <c r="HW239" s="82"/>
      <c r="HX239" s="82"/>
      <c r="HY239" s="82"/>
      <c r="HZ239" s="82"/>
      <c r="IA239" s="82"/>
      <c r="IB239" s="82"/>
      <c r="IC239" s="82"/>
      <c r="ID239" s="82"/>
      <c r="IE239" s="82"/>
      <c r="IF239" s="82"/>
      <c r="IG239" s="82"/>
      <c r="IH239" s="82"/>
      <c r="II239" s="82"/>
      <c r="IJ239" s="82"/>
      <c r="IK239" s="82"/>
      <c r="IL239" s="82"/>
      <c r="IM239" s="82"/>
      <c r="IN239" s="82"/>
      <c r="IO239" s="82"/>
      <c r="IP239" s="82"/>
      <c r="IQ239" s="82"/>
      <c r="IR239" s="82"/>
      <c r="IS239" s="82"/>
      <c r="IT239" s="82"/>
      <c r="IU239" s="82"/>
      <c r="IV239" s="82"/>
      <c r="IW239" s="82"/>
      <c r="IX239" s="82"/>
      <c r="IY239" s="82"/>
      <c r="IZ239" s="82"/>
      <c r="JA239" s="82"/>
      <c r="JB239" s="82"/>
      <c r="JC239" s="82"/>
      <c r="JD239" s="82"/>
      <c r="JE239" s="82"/>
      <c r="JF239" s="82"/>
      <c r="JG239" s="82"/>
      <c r="JH239" s="82"/>
      <c r="JI239" s="82"/>
      <c r="JJ239" s="82"/>
      <c r="JK239" s="82"/>
      <c r="JL239" s="82"/>
      <c r="JM239" s="82"/>
      <c r="JN239" s="82"/>
      <c r="JO239" s="82"/>
      <c r="JP239" s="82"/>
      <c r="JQ239" s="82"/>
      <c r="JR239" s="82"/>
      <c r="JS239" s="82"/>
      <c r="JT239" s="82"/>
      <c r="JU239" s="82"/>
      <c r="JV239" s="82"/>
      <c r="JW239" s="82"/>
      <c r="JX239" s="82"/>
      <c r="JY239" s="82"/>
      <c r="JZ239" s="82"/>
      <c r="KA239" s="82"/>
      <c r="KB239" s="82"/>
      <c r="KC239" s="82"/>
      <c r="KD239" s="82"/>
      <c r="KE239" s="82"/>
      <c r="KF239" s="82"/>
      <c r="KG239" s="82"/>
      <c r="KH239" s="82"/>
      <c r="KI239" s="82"/>
      <c r="KJ239" s="82"/>
      <c r="KK239" s="82"/>
      <c r="KL239" s="82"/>
      <c r="KM239" s="82"/>
      <c r="KN239" s="82"/>
      <c r="KO239" s="82"/>
      <c r="KP239" s="82"/>
      <c r="KQ239" s="82"/>
      <c r="KR239" s="82"/>
      <c r="KS239" s="82"/>
      <c r="KT239" s="82"/>
      <c r="KU239" s="82"/>
      <c r="KV239" s="82"/>
      <c r="KW239" s="82"/>
      <c r="KX239" s="82"/>
      <c r="KY239" s="82"/>
      <c r="KZ239" s="82"/>
      <c r="LA239" s="82"/>
      <c r="LB239" s="82"/>
      <c r="LC239" s="82"/>
      <c r="LD239" s="82"/>
      <c r="LE239" s="82"/>
      <c r="LF239" s="82"/>
      <c r="LG239" s="82"/>
      <c r="LH239" s="82"/>
      <c r="LI239" s="82"/>
      <c r="LJ239" s="82"/>
      <c r="LK239" s="82"/>
      <c r="LL239" s="82"/>
      <c r="LM239" s="82"/>
      <c r="LN239" s="82"/>
      <c r="LO239" s="82"/>
      <c r="LP239" s="82"/>
      <c r="LQ239" s="82"/>
      <c r="LR239" s="82"/>
      <c r="LS239" s="82"/>
      <c r="LT239" s="82"/>
      <c r="LU239" s="82"/>
      <c r="LV239" s="82"/>
      <c r="LW239" s="82"/>
      <c r="LX239" s="82"/>
      <c r="LY239" s="82"/>
      <c r="LZ239" s="82"/>
      <c r="MA239" s="82"/>
      <c r="MB239" s="82"/>
      <c r="MC239" s="82"/>
      <c r="MD239" s="82"/>
      <c r="ME239" s="82"/>
      <c r="MF239" s="82"/>
      <c r="MG239" s="82"/>
      <c r="MH239" s="82"/>
      <c r="MI239" s="82"/>
      <c r="MJ239" s="82"/>
      <c r="MK239" s="82"/>
      <c r="ML239" s="82"/>
      <c r="MM239" s="82"/>
      <c r="MN239" s="82"/>
      <c r="MO239" s="82"/>
      <c r="MP239" s="82"/>
      <c r="MQ239" s="82"/>
      <c r="MR239" s="82"/>
      <c r="MS239" s="82"/>
      <c r="MT239" s="82"/>
      <c r="MU239" s="82"/>
      <c r="MV239" s="82"/>
      <c r="MW239" s="82"/>
      <c r="MX239" s="82"/>
      <c r="MY239" s="82"/>
      <c r="MZ239" s="82"/>
      <c r="NA239" s="82"/>
      <c r="NB239" s="82"/>
      <c r="NC239" s="82"/>
      <c r="ND239" s="82"/>
      <c r="NE239" s="82"/>
      <c r="NF239" s="82"/>
      <c r="NG239" s="82"/>
      <c r="NH239" s="82"/>
      <c r="NI239" s="82"/>
      <c r="NJ239" s="82"/>
      <c r="NK239" s="82"/>
      <c r="NL239" s="82"/>
      <c r="NM239" s="82"/>
      <c r="NN239" s="82"/>
      <c r="NO239" s="82"/>
      <c r="NP239" s="82"/>
      <c r="NQ239" s="82"/>
      <c r="NR239" s="82"/>
      <c r="NS239" s="82"/>
      <c r="NT239" s="82"/>
      <c r="NU239" s="82"/>
      <c r="NV239" s="82"/>
      <c r="NW239" s="82"/>
      <c r="NX239" s="82"/>
      <c r="NY239" s="82"/>
      <c r="NZ239" s="82"/>
      <c r="OA239" s="82"/>
      <c r="OB239" s="82"/>
      <c r="OC239" s="82"/>
      <c r="OD239" s="82"/>
      <c r="OE239" s="82"/>
      <c r="OF239" s="82"/>
      <c r="OG239" s="82"/>
      <c r="OH239" s="82"/>
      <c r="OI239" s="82"/>
      <c r="OJ239" s="82"/>
      <c r="OK239" s="82"/>
      <c r="OL239" s="82"/>
      <c r="OM239" s="82"/>
      <c r="ON239" s="82"/>
      <c r="OO239" s="82"/>
      <c r="OP239" s="82"/>
      <c r="OQ239" s="82"/>
      <c r="OR239" s="82"/>
      <c r="OS239" s="82"/>
      <c r="OT239" s="82"/>
      <c r="OU239" s="82"/>
      <c r="OV239" s="82"/>
      <c r="OW239" s="82"/>
      <c r="OX239" s="82"/>
      <c r="OY239" s="82"/>
      <c r="OZ239" s="82"/>
      <c r="PA239" s="82"/>
      <c r="PB239" s="82"/>
      <c r="PC239" s="82"/>
      <c r="PD239" s="82"/>
      <c r="PE239" s="82"/>
      <c r="PF239" s="82"/>
      <c r="PG239" s="82"/>
      <c r="PH239" s="82"/>
      <c r="PI239" s="82"/>
      <c r="PJ239" s="82"/>
      <c r="PK239" s="82"/>
      <c r="PL239" s="82"/>
      <c r="PM239" s="82"/>
      <c r="PN239" s="82"/>
      <c r="PO239" s="82"/>
      <c r="PP239" s="82"/>
      <c r="PQ239" s="82"/>
      <c r="PR239" s="82"/>
      <c r="PS239" s="82"/>
      <c r="PT239" s="82"/>
      <c r="PU239" s="82"/>
      <c r="PV239" s="82"/>
      <c r="PW239" s="82"/>
      <c r="PX239" s="82"/>
      <c r="PY239" s="82"/>
      <c r="PZ239" s="82"/>
      <c r="QA239" s="82"/>
      <c r="QB239" s="82"/>
      <c r="QC239" s="82"/>
      <c r="QD239" s="82"/>
      <c r="QE239" s="82"/>
      <c r="QF239" s="82"/>
      <c r="QG239" s="82"/>
      <c r="QH239" s="82"/>
      <c r="QI239" s="82"/>
      <c r="QJ239" s="82"/>
      <c r="QK239" s="82"/>
      <c r="QL239" s="82"/>
      <c r="QM239" s="82"/>
      <c r="QN239" s="82"/>
      <c r="QO239" s="82"/>
      <c r="QP239" s="82"/>
      <c r="QQ239" s="82"/>
      <c r="QR239" s="82"/>
      <c r="QS239" s="82"/>
      <c r="QT239" s="82"/>
      <c r="QU239" s="82"/>
      <c r="QV239" s="82"/>
      <c r="QW239" s="82"/>
      <c r="QX239" s="82"/>
      <c r="QY239" s="82"/>
      <c r="QZ239" s="82"/>
      <c r="RA239" s="82"/>
      <c r="RB239" s="82"/>
      <c r="RC239" s="82"/>
      <c r="RD239" s="82"/>
      <c r="RE239" s="82"/>
      <c r="RF239" s="82"/>
      <c r="RG239" s="82"/>
      <c r="RH239" s="82"/>
      <c r="RI239" s="82"/>
      <c r="RJ239" s="82"/>
      <c r="RK239" s="82"/>
      <c r="RL239" s="82"/>
      <c r="RM239" s="82"/>
      <c r="RN239" s="82"/>
      <c r="RO239" s="82"/>
      <c r="RP239" s="82"/>
      <c r="RQ239" s="82"/>
      <c r="RR239" s="82"/>
      <c r="RS239" s="82"/>
      <c r="RT239" s="82"/>
      <c r="RU239" s="82"/>
      <c r="RV239" s="82"/>
      <c r="RW239" s="82"/>
      <c r="RX239" s="82"/>
      <c r="RY239" s="82"/>
      <c r="RZ239" s="82"/>
      <c r="SA239" s="82"/>
      <c r="SB239" s="82"/>
      <c r="SC239" s="82"/>
      <c r="SD239" s="82"/>
      <c r="SE239" s="82"/>
      <c r="SF239" s="82"/>
      <c r="SG239" s="82"/>
      <c r="SH239" s="82"/>
      <c r="SI239" s="82"/>
      <c r="SJ239" s="82"/>
      <c r="SK239" s="82"/>
      <c r="SL239" s="82"/>
      <c r="SM239" s="82"/>
      <c r="SN239" s="82"/>
      <c r="SO239" s="82"/>
      <c r="SP239" s="82"/>
      <c r="SQ239" s="82"/>
      <c r="SR239" s="82"/>
      <c r="SS239" s="82"/>
      <c r="ST239" s="82"/>
      <c r="SU239" s="82"/>
      <c r="SV239" s="82"/>
      <c r="SW239" s="82"/>
      <c r="SX239" s="82"/>
      <c r="SY239" s="82"/>
      <c r="SZ239" s="82"/>
      <c r="TA239" s="82"/>
      <c r="TB239" s="82"/>
      <c r="TC239" s="82"/>
      <c r="TD239" s="82"/>
      <c r="TE239" s="82"/>
      <c r="TF239" s="82"/>
      <c r="TG239" s="82"/>
      <c r="TH239" s="82"/>
      <c r="TI239" s="82"/>
      <c r="TJ239" s="82"/>
      <c r="TK239" s="82"/>
      <c r="TL239" s="82"/>
      <c r="TM239" s="82"/>
      <c r="TN239" s="82"/>
      <c r="TO239" s="82"/>
      <c r="TP239" s="82"/>
      <c r="TQ239" s="82"/>
      <c r="TR239" s="82"/>
      <c r="TS239" s="82"/>
      <c r="TT239" s="82"/>
      <c r="TU239" s="82"/>
      <c r="TV239" s="82"/>
      <c r="TW239" s="82"/>
      <c r="TX239" s="82"/>
      <c r="TY239" s="82"/>
      <c r="TZ239" s="82"/>
      <c r="UA239" s="82"/>
      <c r="UB239" s="82"/>
      <c r="UC239" s="82"/>
      <c r="UD239" s="82"/>
      <c r="UE239" s="82"/>
      <c r="UF239" s="82"/>
      <c r="UG239" s="82"/>
      <c r="UH239" s="82"/>
      <c r="UI239" s="82"/>
      <c r="UJ239" s="82"/>
      <c r="UK239" s="82"/>
      <c r="UL239" s="82"/>
      <c r="UM239" s="82"/>
      <c r="UN239" s="82"/>
      <c r="UO239" s="82"/>
      <c r="UP239" s="82"/>
      <c r="UQ239" s="82"/>
      <c r="UR239" s="82"/>
      <c r="US239" s="82"/>
      <c r="UT239" s="82"/>
      <c r="UU239" s="82"/>
      <c r="UV239" s="82"/>
      <c r="UW239" s="82"/>
      <c r="UX239" s="82"/>
      <c r="UY239" s="82"/>
      <c r="UZ239" s="82"/>
      <c r="VA239" s="82"/>
      <c r="VB239" s="82"/>
      <c r="VC239" s="82"/>
      <c r="VD239" s="82"/>
      <c r="VE239" s="82"/>
      <c r="VF239" s="82"/>
      <c r="VG239" s="82"/>
      <c r="VH239" s="82"/>
      <c r="VI239" s="82"/>
      <c r="VJ239" s="82"/>
      <c r="VK239" s="82"/>
      <c r="VL239" s="82"/>
      <c r="VM239" s="82"/>
      <c r="VN239" s="82"/>
      <c r="VO239" s="82"/>
      <c r="VP239" s="82"/>
      <c r="VQ239" s="82"/>
      <c r="VR239" s="82"/>
      <c r="VS239" s="82"/>
      <c r="VT239" s="82"/>
      <c r="VU239" s="82"/>
      <c r="VV239" s="82"/>
      <c r="VW239" s="82"/>
      <c r="VX239" s="82"/>
      <c r="VY239" s="82"/>
      <c r="VZ239" s="82"/>
      <c r="WA239" s="82"/>
      <c r="WB239" s="82"/>
      <c r="WC239" s="82"/>
      <c r="WD239" s="82"/>
      <c r="WE239" s="82"/>
      <c r="WF239" s="82"/>
      <c r="WG239" s="82"/>
      <c r="WH239" s="82"/>
      <c r="WI239" s="82"/>
      <c r="WJ239" s="82"/>
      <c r="WK239" s="82"/>
      <c r="WL239" s="82"/>
      <c r="WM239" s="82"/>
      <c r="WN239" s="82"/>
      <c r="WO239" s="82"/>
      <c r="WP239" s="82"/>
      <c r="WQ239" s="82"/>
      <c r="WR239" s="82"/>
      <c r="WS239" s="82"/>
      <c r="WT239" s="82"/>
      <c r="WU239" s="82"/>
      <c r="WV239" s="82"/>
      <c r="WW239" s="82"/>
      <c r="WX239" s="82"/>
      <c r="WY239" s="82"/>
      <c r="WZ239" s="82"/>
      <c r="XA239" s="82"/>
      <c r="XB239" s="82"/>
      <c r="XC239" s="82"/>
      <c r="XD239" s="82"/>
      <c r="XE239" s="82"/>
      <c r="XF239" s="82"/>
      <c r="XG239" s="82"/>
      <c r="XH239" s="82"/>
      <c r="XI239" s="82"/>
      <c r="XJ239" s="82"/>
      <c r="XK239" s="82"/>
      <c r="XL239" s="82"/>
      <c r="XM239" s="82"/>
      <c r="XN239" s="82"/>
      <c r="XO239" s="82"/>
      <c r="XP239" s="82"/>
      <c r="XQ239" s="82"/>
      <c r="XR239" s="82"/>
      <c r="XS239" s="82"/>
      <c r="XT239" s="82"/>
      <c r="XU239" s="82"/>
      <c r="XV239" s="82"/>
      <c r="XW239" s="82"/>
      <c r="XX239" s="82"/>
      <c r="XY239" s="82"/>
      <c r="XZ239" s="82"/>
      <c r="YA239" s="82"/>
      <c r="YB239" s="82"/>
      <c r="YC239" s="82"/>
      <c r="YD239" s="82"/>
      <c r="YE239" s="82"/>
      <c r="YF239" s="82"/>
      <c r="YG239" s="82"/>
      <c r="YH239" s="82"/>
      <c r="YI239" s="82"/>
      <c r="YJ239" s="82"/>
      <c r="YK239" s="82"/>
      <c r="YL239" s="82"/>
      <c r="YM239" s="82"/>
      <c r="YN239" s="82"/>
      <c r="YO239" s="82"/>
      <c r="YP239" s="82"/>
      <c r="YQ239" s="82"/>
      <c r="YR239" s="82"/>
      <c r="YS239" s="82"/>
      <c r="YT239" s="82"/>
      <c r="YU239" s="82"/>
      <c r="YV239" s="82"/>
      <c r="YW239" s="82"/>
      <c r="YX239" s="82"/>
      <c r="YY239" s="82"/>
      <c r="YZ239" s="82"/>
      <c r="ZA239" s="82"/>
      <c r="ZB239" s="82"/>
      <c r="ZC239" s="82"/>
      <c r="ZD239" s="82"/>
      <c r="ZE239" s="82"/>
      <c r="ZF239" s="82"/>
      <c r="ZG239" s="82"/>
      <c r="ZH239" s="82"/>
      <c r="ZI239" s="82"/>
      <c r="ZJ239" s="82"/>
      <c r="ZK239" s="82"/>
      <c r="ZL239" s="82"/>
      <c r="ZM239" s="82"/>
      <c r="ZN239" s="82"/>
      <c r="ZO239" s="82"/>
      <c r="ZP239" s="82"/>
      <c r="ZQ239" s="82"/>
      <c r="ZR239" s="82"/>
      <c r="ZS239" s="82"/>
      <c r="ZT239" s="82"/>
      <c r="ZU239" s="82"/>
      <c r="ZV239" s="82"/>
      <c r="ZW239" s="82"/>
      <c r="ZX239" s="82"/>
      <c r="ZY239" s="82"/>
      <c r="ZZ239" s="82"/>
      <c r="AAA239" s="82"/>
      <c r="AAB239" s="82"/>
      <c r="AAC239" s="82"/>
      <c r="AAD239" s="82"/>
      <c r="AAE239" s="82"/>
      <c r="AAF239" s="82"/>
      <c r="AAG239" s="82"/>
      <c r="AAH239" s="82"/>
      <c r="AAI239" s="82"/>
      <c r="AAJ239" s="82"/>
      <c r="AAK239" s="82"/>
      <c r="AAL239" s="82"/>
      <c r="AAM239" s="82"/>
      <c r="AAN239" s="82"/>
      <c r="AAO239" s="82"/>
      <c r="AAP239" s="82"/>
      <c r="AAQ239" s="82"/>
      <c r="AAR239" s="82"/>
      <c r="AAS239" s="82"/>
      <c r="AAT239" s="82"/>
      <c r="AAU239" s="82"/>
      <c r="AAV239" s="82"/>
      <c r="AAW239" s="82"/>
      <c r="AAX239" s="82"/>
      <c r="AAY239" s="82"/>
      <c r="AAZ239" s="82"/>
      <c r="ABA239" s="82"/>
      <c r="ABB239" s="82"/>
      <c r="ABC239" s="82"/>
      <c r="ABD239" s="82"/>
      <c r="ABE239" s="82"/>
      <c r="ABF239" s="82"/>
      <c r="ABG239" s="82"/>
      <c r="ABH239" s="82"/>
      <c r="ABI239" s="82"/>
      <c r="ABJ239" s="82"/>
      <c r="ABK239" s="82"/>
      <c r="ABL239" s="82"/>
      <c r="ABM239" s="82"/>
      <c r="ABN239" s="82"/>
      <c r="ABO239" s="82"/>
      <c r="ABP239" s="82"/>
      <c r="ABQ239" s="82"/>
      <c r="ABR239" s="82"/>
      <c r="ABS239" s="82"/>
      <c r="ABT239" s="82"/>
      <c r="ABU239" s="82"/>
      <c r="ABV239" s="82"/>
      <c r="ABW239" s="82"/>
      <c r="ABX239" s="82"/>
      <c r="ABY239" s="82"/>
      <c r="ABZ239" s="82"/>
      <c r="ACA239" s="82"/>
      <c r="ACB239" s="82"/>
      <c r="ACC239" s="82"/>
      <c r="ACD239" s="82"/>
      <c r="ACE239" s="82"/>
      <c r="ACF239" s="82"/>
      <c r="ACG239" s="82"/>
      <c r="ACH239" s="82"/>
      <c r="ACI239" s="82"/>
      <c r="ACJ239" s="82"/>
      <c r="ACK239" s="82"/>
      <c r="ACL239" s="82"/>
      <c r="ACM239" s="82"/>
      <c r="ACN239" s="82"/>
      <c r="ACO239" s="82"/>
      <c r="ACP239" s="82"/>
      <c r="ACQ239" s="82"/>
      <c r="ACR239" s="82"/>
      <c r="ACS239" s="82"/>
      <c r="ACT239" s="82"/>
      <c r="ACU239" s="82"/>
      <c r="ACV239" s="82"/>
      <c r="ACW239" s="82"/>
      <c r="ACX239" s="82"/>
      <c r="ACY239" s="82"/>
      <c r="ACZ239" s="82"/>
      <c r="ADA239" s="82"/>
      <c r="ADB239" s="82"/>
      <c r="ADC239" s="82"/>
      <c r="ADD239" s="82"/>
      <c r="ADE239" s="82"/>
      <c r="ADF239" s="82"/>
      <c r="ADG239" s="82"/>
      <c r="ADH239" s="82"/>
      <c r="ADI239" s="82"/>
      <c r="ADJ239" s="82"/>
      <c r="ADK239" s="82"/>
      <c r="ADL239" s="82"/>
      <c r="ADM239" s="82"/>
      <c r="ADN239" s="82"/>
      <c r="ADO239" s="82"/>
      <c r="ADP239" s="82"/>
      <c r="ADQ239" s="82"/>
      <c r="ADR239" s="82"/>
      <c r="ADS239" s="82"/>
      <c r="ADT239" s="82"/>
      <c r="ADU239" s="82"/>
      <c r="ADV239" s="82"/>
      <c r="ADW239" s="82"/>
      <c r="ADX239" s="82"/>
      <c r="ADY239" s="82"/>
      <c r="ADZ239" s="82"/>
      <c r="AEA239" s="82"/>
      <c r="AEB239" s="82"/>
      <c r="AEC239" s="82"/>
      <c r="AED239" s="82"/>
      <c r="AEE239" s="82"/>
      <c r="AEF239" s="82"/>
      <c r="AEG239" s="82"/>
      <c r="AEH239" s="82"/>
      <c r="AEI239" s="82"/>
      <c r="AEJ239" s="82"/>
      <c r="AEK239" s="82"/>
      <c r="AEL239" s="82"/>
      <c r="AEM239" s="82"/>
      <c r="AEN239" s="82"/>
      <c r="AEO239" s="82"/>
      <c r="AEP239" s="82"/>
      <c r="AEQ239" s="82"/>
      <c r="AER239" s="82"/>
      <c r="AES239" s="82"/>
      <c r="AET239" s="82"/>
      <c r="AEU239" s="82"/>
      <c r="AEV239" s="82"/>
      <c r="AEW239" s="82"/>
      <c r="AEX239" s="82"/>
      <c r="AEY239" s="82"/>
      <c r="AEZ239" s="82"/>
      <c r="AFA239" s="82"/>
      <c r="AFB239" s="82"/>
      <c r="AFC239" s="82"/>
      <c r="AFD239" s="82"/>
      <c r="AFE239" s="82"/>
      <c r="AFF239" s="82"/>
      <c r="AFG239" s="82"/>
      <c r="AFH239" s="82"/>
      <c r="AFI239" s="82"/>
      <c r="AFJ239" s="82"/>
      <c r="AFK239" s="82"/>
      <c r="AFL239" s="82"/>
      <c r="AFM239" s="82"/>
      <c r="AFN239" s="82"/>
      <c r="AFO239" s="82"/>
      <c r="AFP239" s="82"/>
      <c r="AFQ239" s="82"/>
      <c r="AFR239" s="82"/>
      <c r="AFS239" s="82"/>
      <c r="AFT239" s="82"/>
      <c r="AFU239" s="82"/>
      <c r="AFV239" s="82"/>
      <c r="AFW239" s="82"/>
      <c r="AFX239" s="82"/>
      <c r="AFY239" s="82"/>
      <c r="AFZ239" s="82"/>
      <c r="AGA239" s="82"/>
      <c r="AGB239" s="82"/>
      <c r="AGC239" s="82"/>
      <c r="AGD239" s="82"/>
      <c r="AGE239" s="82"/>
      <c r="AGF239" s="82"/>
      <c r="AGG239" s="82"/>
      <c r="AGH239" s="82"/>
      <c r="AGI239" s="82"/>
      <c r="AGJ239" s="82"/>
      <c r="AGK239" s="82"/>
      <c r="AGL239" s="82"/>
      <c r="AGM239" s="82"/>
      <c r="AGN239" s="82"/>
      <c r="AGO239" s="82"/>
      <c r="AGP239" s="82"/>
      <c r="AGQ239" s="82"/>
      <c r="AGR239" s="82"/>
      <c r="AGS239" s="82"/>
      <c r="AGT239" s="82"/>
      <c r="AGU239" s="82"/>
      <c r="AGV239" s="82"/>
      <c r="AGW239" s="82"/>
      <c r="AGX239" s="82"/>
      <c r="AGY239" s="82"/>
      <c r="AGZ239" s="82"/>
      <c r="AHA239" s="82"/>
      <c r="AHB239" s="82"/>
      <c r="AHC239" s="82"/>
      <c r="AHD239" s="82"/>
      <c r="AHE239" s="82"/>
      <c r="AHF239" s="82"/>
      <c r="AHG239" s="82"/>
      <c r="AHH239" s="82"/>
      <c r="AHI239" s="82"/>
      <c r="AHJ239" s="82"/>
      <c r="AHK239" s="82"/>
      <c r="AHL239" s="82"/>
      <c r="AHM239" s="82"/>
      <c r="AHN239" s="82"/>
      <c r="AHO239" s="82"/>
      <c r="AHP239" s="82"/>
      <c r="AHQ239" s="82"/>
      <c r="AHR239" s="82"/>
      <c r="AHS239" s="82"/>
      <c r="AHT239" s="82"/>
      <c r="AHU239" s="82"/>
      <c r="AHV239" s="82"/>
      <c r="AHW239" s="82"/>
      <c r="AHX239" s="82"/>
      <c r="AHY239" s="82"/>
      <c r="AHZ239" s="82"/>
      <c r="AIA239" s="82"/>
      <c r="AIB239" s="82"/>
      <c r="AIC239" s="82"/>
      <c r="AID239" s="82"/>
      <c r="AIE239" s="82"/>
      <c r="AIF239" s="82"/>
      <c r="AIG239" s="82"/>
      <c r="AIH239" s="82"/>
      <c r="AII239" s="82"/>
      <c r="AIJ239" s="82"/>
      <c r="AIK239" s="82"/>
      <c r="AIL239" s="82"/>
      <c r="AIM239" s="82"/>
      <c r="AIN239" s="82"/>
      <c r="AIO239" s="82"/>
      <c r="AIP239" s="82"/>
      <c r="AIQ239" s="82"/>
      <c r="AIR239" s="82"/>
      <c r="AIS239" s="82"/>
      <c r="AIT239" s="82"/>
      <c r="AIU239" s="82"/>
      <c r="AIV239" s="82"/>
      <c r="AIW239" s="82"/>
      <c r="AIX239" s="82"/>
      <c r="AIY239" s="82"/>
      <c r="AIZ239" s="82"/>
      <c r="AJA239" s="82"/>
      <c r="AJB239" s="82"/>
      <c r="AJC239" s="82"/>
      <c r="AJD239" s="82"/>
      <c r="AJE239" s="82"/>
      <c r="AJF239" s="82"/>
      <c r="AJG239" s="82"/>
      <c r="AJH239" s="82"/>
      <c r="AJI239" s="82"/>
      <c r="AJJ239" s="82"/>
      <c r="AJK239" s="82"/>
      <c r="AJL239" s="82"/>
      <c r="AJM239" s="82"/>
      <c r="AJN239" s="82"/>
      <c r="AJO239" s="82"/>
      <c r="AJP239" s="82"/>
      <c r="AJQ239" s="82"/>
      <c r="AJR239" s="82"/>
      <c r="AJS239" s="82"/>
      <c r="AJT239" s="82"/>
      <c r="AJU239" s="82"/>
      <c r="AJV239" s="82"/>
      <c r="AJW239" s="82"/>
      <c r="AJX239" s="82"/>
      <c r="AJY239" s="82"/>
      <c r="AJZ239" s="82"/>
      <c r="AKA239" s="82"/>
      <c r="AKB239" s="82"/>
      <c r="AKC239" s="82"/>
      <c r="AKD239" s="82"/>
      <c r="AKE239" s="82"/>
      <c r="AKF239" s="82"/>
      <c r="AKG239" s="82"/>
      <c r="AKH239" s="82"/>
      <c r="AKI239" s="82"/>
      <c r="AKJ239" s="82"/>
      <c r="AKK239" s="82"/>
      <c r="AKL239" s="82"/>
      <c r="AKM239" s="82"/>
      <c r="AKN239" s="82"/>
      <c r="AKO239" s="82"/>
      <c r="AKP239" s="82"/>
      <c r="AKQ239" s="82"/>
      <c r="AKR239" s="82"/>
      <c r="AKS239" s="82"/>
      <c r="AKT239" s="82"/>
      <c r="AKU239" s="82"/>
      <c r="AKV239" s="82"/>
      <c r="AKW239" s="82"/>
      <c r="AKX239" s="82"/>
      <c r="AKY239" s="82"/>
      <c r="AKZ239" s="82"/>
      <c r="ALA239" s="82"/>
      <c r="ALB239" s="82"/>
      <c r="ALC239" s="82"/>
      <c r="ALD239" s="82"/>
      <c r="ALE239" s="82"/>
      <c r="ALF239" s="82"/>
      <c r="ALG239" s="82"/>
      <c r="ALH239" s="82"/>
      <c r="ALI239" s="82"/>
      <c r="ALJ239" s="82"/>
      <c r="ALK239" s="82"/>
      <c r="ALL239" s="82"/>
      <c r="ALM239" s="82"/>
      <c r="ALN239" s="82"/>
      <c r="ALO239" s="82"/>
      <c r="ALP239" s="82"/>
      <c r="ALQ239" s="82"/>
      <c r="ALR239" s="82"/>
      <c r="ALS239" s="82"/>
      <c r="ALT239" s="82"/>
      <c r="ALU239" s="82"/>
      <c r="ALV239" s="82"/>
      <c r="ALW239" s="82"/>
      <c r="ALX239" s="82"/>
      <c r="ALY239" s="82"/>
      <c r="ALZ239" s="82"/>
      <c r="AMA239" s="82"/>
      <c r="AMB239" s="82"/>
      <c r="AMC239" s="82"/>
      <c r="AMD239" s="82"/>
      <c r="AME239" s="82"/>
      <c r="AMF239" s="82"/>
      <c r="AMG239" s="82"/>
      <c r="AMH239" s="82"/>
      <c r="AMI239" s="82"/>
      <c r="AMJ239" s="82"/>
    </row>
    <row r="240" spans="1:1024" s="83" customFormat="1" ht="43.5" customHeight="1" outlineLevel="1" x14ac:dyDescent="0.2">
      <c r="A240" s="228" t="s">
        <v>282</v>
      </c>
      <c r="B240" s="235">
        <v>92705</v>
      </c>
      <c r="C240" s="233" t="s">
        <v>21</v>
      </c>
      <c r="D240" s="106" t="s">
        <v>640</v>
      </c>
      <c r="E240" s="228" t="s">
        <v>331</v>
      </c>
      <c r="F240" s="232">
        <v>1</v>
      </c>
      <c r="G240" s="234"/>
      <c r="H240" s="93"/>
      <c r="I240" s="232">
        <f t="shared" si="14"/>
        <v>0</v>
      </c>
    </row>
    <row r="241" spans="1:60" s="83" customFormat="1" ht="18" customHeight="1" outlineLevel="1" x14ac:dyDescent="0.2">
      <c r="A241" s="228" t="s">
        <v>1096</v>
      </c>
      <c r="B241" s="235">
        <v>8978</v>
      </c>
      <c r="C241" s="233" t="s">
        <v>110</v>
      </c>
      <c r="D241" s="99" t="s">
        <v>1006</v>
      </c>
      <c r="E241" s="228" t="s">
        <v>331</v>
      </c>
      <c r="F241" s="232">
        <v>1</v>
      </c>
      <c r="G241" s="234"/>
      <c r="H241" s="93"/>
      <c r="I241" s="232">
        <f t="shared" si="14"/>
        <v>0</v>
      </c>
    </row>
    <row r="242" spans="1:60" s="83" customFormat="1" ht="35.25" customHeight="1" outlineLevel="1" x14ac:dyDescent="0.2">
      <c r="A242" s="228" t="s">
        <v>283</v>
      </c>
      <c r="B242" s="235">
        <v>9092</v>
      </c>
      <c r="C242" s="233" t="s">
        <v>110</v>
      </c>
      <c r="D242" s="236" t="s">
        <v>1002</v>
      </c>
      <c r="E242" s="228" t="s">
        <v>331</v>
      </c>
      <c r="F242" s="232">
        <v>1</v>
      </c>
      <c r="G242" s="234"/>
      <c r="H242" s="93"/>
      <c r="I242" s="232">
        <f t="shared" si="14"/>
        <v>0</v>
      </c>
    </row>
    <row r="243" spans="1:60" s="82" customFormat="1" ht="25.5" outlineLevel="1" x14ac:dyDescent="0.2">
      <c r="A243" s="228" t="s">
        <v>284</v>
      </c>
      <c r="B243" s="228">
        <v>9093</v>
      </c>
      <c r="C243" s="244" t="s">
        <v>110</v>
      </c>
      <c r="D243" s="236" t="s">
        <v>641</v>
      </c>
      <c r="E243" s="228" t="s">
        <v>331</v>
      </c>
      <c r="F243" s="232">
        <v>2</v>
      </c>
      <c r="G243" s="107"/>
      <c r="H243" s="93"/>
      <c r="I243" s="232">
        <f t="shared" si="14"/>
        <v>0</v>
      </c>
    </row>
    <row r="244" spans="1:60" s="82" customFormat="1" ht="14.25" customHeight="1" outlineLevel="1" x14ac:dyDescent="0.2">
      <c r="A244" s="228" t="s">
        <v>285</v>
      </c>
      <c r="B244" s="228" t="s">
        <v>440</v>
      </c>
      <c r="C244" s="250" t="s">
        <v>19</v>
      </c>
      <c r="D244" s="236" t="s">
        <v>642</v>
      </c>
      <c r="E244" s="228" t="s">
        <v>331</v>
      </c>
      <c r="F244" s="232">
        <v>2</v>
      </c>
      <c r="G244" s="107"/>
      <c r="H244" s="93"/>
      <c r="I244" s="232">
        <f t="shared" si="14"/>
        <v>0</v>
      </c>
    </row>
    <row r="245" spans="1:60" s="10" customFormat="1" ht="20.100000000000001" customHeight="1" outlineLevel="1" x14ac:dyDescent="0.2">
      <c r="A245" s="272" t="s">
        <v>723</v>
      </c>
      <c r="B245" s="273"/>
      <c r="C245" s="273"/>
      <c r="D245" s="273"/>
      <c r="E245" s="273"/>
      <c r="F245" s="273"/>
      <c r="G245" s="274"/>
      <c r="H245" s="16"/>
      <c r="I245" s="17">
        <f>SUM(I217:I244)</f>
        <v>0</v>
      </c>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row>
    <row r="246" spans="1:60" s="10" customFormat="1" ht="16.5" customHeight="1" outlineLevel="1" x14ac:dyDescent="0.2">
      <c r="A246" s="35">
        <v>17</v>
      </c>
      <c r="B246" s="35"/>
      <c r="C246" s="35"/>
      <c r="D246" s="265" t="s">
        <v>286</v>
      </c>
      <c r="E246" s="36"/>
      <c r="F246" s="37"/>
      <c r="G246" s="143"/>
      <c r="H246" s="36"/>
      <c r="I246" s="38">
        <f>I256</f>
        <v>0</v>
      </c>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row>
    <row r="247" spans="1:60" s="82" customFormat="1" ht="24.75" customHeight="1" outlineLevel="1" x14ac:dyDescent="0.2">
      <c r="A247" s="102" t="s">
        <v>287</v>
      </c>
      <c r="B247" s="97">
        <v>97599</v>
      </c>
      <c r="C247" s="188" t="s">
        <v>21</v>
      </c>
      <c r="D247" s="104" t="s">
        <v>643</v>
      </c>
      <c r="E247" s="90" t="s">
        <v>331</v>
      </c>
      <c r="F247" s="101">
        <v>16</v>
      </c>
      <c r="G247" s="92"/>
      <c r="H247" s="93"/>
      <c r="I247" s="101">
        <f t="shared" ref="I247:I255" si="15">ROUND(H247*F247,2)</f>
        <v>0</v>
      </c>
    </row>
    <row r="248" spans="1:60" s="82" customFormat="1" ht="20.100000000000001" customHeight="1" outlineLevel="1" x14ac:dyDescent="0.2">
      <c r="A248" s="102" t="s">
        <v>288</v>
      </c>
      <c r="B248" s="189" t="s">
        <v>289</v>
      </c>
      <c r="C248" s="188" t="s">
        <v>15</v>
      </c>
      <c r="D248" s="104" t="s">
        <v>644</v>
      </c>
      <c r="E248" s="90" t="s">
        <v>331</v>
      </c>
      <c r="F248" s="101">
        <v>7</v>
      </c>
      <c r="G248" s="93"/>
      <c r="H248" s="93"/>
      <c r="I248" s="101">
        <f t="shared" si="15"/>
        <v>0</v>
      </c>
    </row>
    <row r="249" spans="1:60" s="82" customFormat="1" ht="25.5" customHeight="1" outlineLevel="1" x14ac:dyDescent="0.2">
      <c r="A249" s="102" t="s">
        <v>290</v>
      </c>
      <c r="B249" s="189" t="s">
        <v>291</v>
      </c>
      <c r="C249" s="188" t="s">
        <v>15</v>
      </c>
      <c r="D249" s="104" t="s">
        <v>645</v>
      </c>
      <c r="E249" s="90" t="s">
        <v>331</v>
      </c>
      <c r="F249" s="101">
        <v>1</v>
      </c>
      <c r="G249" s="92"/>
      <c r="H249" s="93"/>
      <c r="I249" s="101">
        <f t="shared" si="15"/>
        <v>0</v>
      </c>
    </row>
    <row r="250" spans="1:60" s="82" customFormat="1" ht="23.25" customHeight="1" outlineLevel="1" x14ac:dyDescent="0.2">
      <c r="A250" s="102" t="s">
        <v>292</v>
      </c>
      <c r="B250" s="189" t="s">
        <v>277</v>
      </c>
      <c r="C250" s="188" t="s">
        <v>15</v>
      </c>
      <c r="D250" s="104" t="s">
        <v>633</v>
      </c>
      <c r="E250" s="90" t="s">
        <v>331</v>
      </c>
      <c r="F250" s="101">
        <v>1</v>
      </c>
      <c r="G250" s="93"/>
      <c r="H250" s="93"/>
      <c r="I250" s="101">
        <f t="shared" si="15"/>
        <v>0</v>
      </c>
    </row>
    <row r="251" spans="1:60" s="82" customFormat="1" ht="24.75" customHeight="1" outlineLevel="1" x14ac:dyDescent="0.2">
      <c r="A251" s="102" t="s">
        <v>293</v>
      </c>
      <c r="B251" s="190">
        <v>12138</v>
      </c>
      <c r="C251" s="191" t="s">
        <v>110</v>
      </c>
      <c r="D251" s="99" t="s">
        <v>635</v>
      </c>
      <c r="E251" s="90" t="s">
        <v>331</v>
      </c>
      <c r="F251" s="192">
        <v>7</v>
      </c>
      <c r="G251" s="193"/>
      <c r="H251" s="93"/>
      <c r="I251" s="101">
        <f t="shared" si="15"/>
        <v>0</v>
      </c>
    </row>
    <row r="252" spans="1:60" s="82" customFormat="1" ht="24" customHeight="1" outlineLevel="1" x14ac:dyDescent="0.2">
      <c r="A252" s="102" t="s">
        <v>294</v>
      </c>
      <c r="B252" s="190">
        <v>1505</v>
      </c>
      <c r="C252" s="191" t="s">
        <v>110</v>
      </c>
      <c r="D252" s="104" t="s">
        <v>920</v>
      </c>
      <c r="E252" s="90" t="s">
        <v>331</v>
      </c>
      <c r="F252" s="192">
        <v>7</v>
      </c>
      <c r="G252" s="193"/>
      <c r="H252" s="93"/>
      <c r="I252" s="101">
        <f t="shared" si="15"/>
        <v>0</v>
      </c>
    </row>
    <row r="253" spans="1:60" s="82" customFormat="1" ht="66" customHeight="1" outlineLevel="1" x14ac:dyDescent="0.2">
      <c r="A253" s="102" t="s">
        <v>295</v>
      </c>
      <c r="B253" s="190">
        <v>12137</v>
      </c>
      <c r="C253" s="105" t="s">
        <v>110</v>
      </c>
      <c r="D253" s="99" t="s">
        <v>646</v>
      </c>
      <c r="E253" s="90" t="s">
        <v>331</v>
      </c>
      <c r="F253" s="101">
        <v>2</v>
      </c>
      <c r="G253" s="93"/>
      <c r="H253" s="93"/>
      <c r="I253" s="101">
        <f t="shared" si="15"/>
        <v>0</v>
      </c>
    </row>
    <row r="254" spans="1:60" s="82" customFormat="1" ht="25.5" outlineLevel="1" x14ac:dyDescent="0.2">
      <c r="A254" s="102" t="s">
        <v>296</v>
      </c>
      <c r="B254" s="190" t="s">
        <v>297</v>
      </c>
      <c r="C254" s="105" t="s">
        <v>15</v>
      </c>
      <c r="D254" s="194" t="s">
        <v>647</v>
      </c>
      <c r="E254" s="90" t="s">
        <v>331</v>
      </c>
      <c r="F254" s="101">
        <v>6</v>
      </c>
      <c r="G254" s="93"/>
      <c r="H254" s="93"/>
      <c r="I254" s="101">
        <f t="shared" si="15"/>
        <v>0</v>
      </c>
    </row>
    <row r="255" spans="1:60" s="82" customFormat="1" ht="25.5" outlineLevel="1" x14ac:dyDescent="0.2">
      <c r="A255" s="102" t="s">
        <v>298</v>
      </c>
      <c r="B255" s="190">
        <v>12137</v>
      </c>
      <c r="C255" s="105" t="s">
        <v>110</v>
      </c>
      <c r="D255" s="194" t="s">
        <v>648</v>
      </c>
      <c r="E255" s="90" t="s">
        <v>331</v>
      </c>
      <c r="F255" s="101">
        <v>1</v>
      </c>
      <c r="G255" s="93"/>
      <c r="H255" s="93"/>
      <c r="I255" s="101">
        <f t="shared" si="15"/>
        <v>0</v>
      </c>
    </row>
    <row r="256" spans="1:60" s="10" customFormat="1" ht="16.5" customHeight="1" outlineLevel="1" x14ac:dyDescent="0.2">
      <c r="A256" s="272" t="s">
        <v>724</v>
      </c>
      <c r="B256" s="273"/>
      <c r="C256" s="273"/>
      <c r="D256" s="273"/>
      <c r="E256" s="273"/>
      <c r="F256" s="273"/>
      <c r="G256" s="274"/>
      <c r="H256" s="16"/>
      <c r="I256" s="17">
        <f>SUM(I247:I255)</f>
        <v>0</v>
      </c>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row>
    <row r="257" spans="1:1024" s="10" customFormat="1" ht="20.100000000000001" customHeight="1" x14ac:dyDescent="0.2">
      <c r="A257" s="11">
        <v>18</v>
      </c>
      <c r="B257" s="11"/>
      <c r="C257" s="11"/>
      <c r="D257" s="262" t="s">
        <v>299</v>
      </c>
      <c r="E257" s="12"/>
      <c r="F257" s="14"/>
      <c r="G257" s="140"/>
      <c r="H257" s="12"/>
      <c r="I257" s="15">
        <f>I294</f>
        <v>0</v>
      </c>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row>
    <row r="258" spans="1:1024" ht="16.5" customHeight="1" outlineLevel="1" x14ac:dyDescent="0.2">
      <c r="A258" s="18" t="s">
        <v>300</v>
      </c>
      <c r="B258" s="18"/>
      <c r="C258" s="18"/>
      <c r="D258" s="16" t="s">
        <v>301</v>
      </c>
      <c r="E258" s="27"/>
      <c r="F258" s="25"/>
      <c r="G258" s="20"/>
      <c r="H258" s="21"/>
      <c r="I258" s="21"/>
    </row>
    <row r="259" spans="1:1024" s="84" customFormat="1" ht="25.5" outlineLevel="1" x14ac:dyDescent="0.2">
      <c r="A259" s="96" t="s">
        <v>302</v>
      </c>
      <c r="B259" s="103" t="s">
        <v>303</v>
      </c>
      <c r="C259" s="103" t="s">
        <v>15</v>
      </c>
      <c r="D259" s="104" t="s">
        <v>649</v>
      </c>
      <c r="E259" s="100" t="s">
        <v>331</v>
      </c>
      <c r="F259" s="92">
        <v>1</v>
      </c>
      <c r="G259" s="92"/>
      <c r="H259" s="93"/>
      <c r="I259" s="94">
        <f>ROUND(H259*F259,2)</f>
        <v>0</v>
      </c>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c r="DR259" s="82"/>
      <c r="DS259" s="82"/>
      <c r="DT259" s="82"/>
      <c r="DU259" s="82"/>
      <c r="DV259" s="82"/>
      <c r="DW259" s="82"/>
      <c r="DX259" s="82"/>
      <c r="DY259" s="82"/>
      <c r="DZ259" s="82"/>
      <c r="EA259" s="82"/>
      <c r="EB259" s="82"/>
      <c r="EC259" s="82"/>
      <c r="ED259" s="82"/>
      <c r="EE259" s="82"/>
      <c r="EF259" s="82"/>
      <c r="EG259" s="82"/>
      <c r="EH259" s="82"/>
      <c r="EI259" s="82"/>
      <c r="EJ259" s="82"/>
      <c r="EK259" s="82"/>
      <c r="EL259" s="82"/>
      <c r="EM259" s="82"/>
      <c r="EN259" s="82"/>
      <c r="EO259" s="82"/>
      <c r="EP259" s="82"/>
      <c r="EQ259" s="82"/>
      <c r="ER259" s="82"/>
      <c r="ES259" s="82"/>
      <c r="ET259" s="82"/>
      <c r="EU259" s="82"/>
      <c r="EV259" s="82"/>
      <c r="EW259" s="82"/>
      <c r="EX259" s="82"/>
      <c r="EY259" s="82"/>
      <c r="EZ259" s="82"/>
      <c r="FA259" s="82"/>
      <c r="FB259" s="82"/>
      <c r="FC259" s="82"/>
      <c r="FD259" s="82"/>
      <c r="FE259" s="82"/>
      <c r="FF259" s="82"/>
      <c r="FG259" s="82"/>
      <c r="FH259" s="82"/>
      <c r="FI259" s="82"/>
      <c r="FJ259" s="82"/>
      <c r="FK259" s="82"/>
      <c r="FL259" s="82"/>
      <c r="FM259" s="82"/>
      <c r="FN259" s="82"/>
      <c r="FO259" s="82"/>
      <c r="FP259" s="82"/>
      <c r="FQ259" s="82"/>
      <c r="FR259" s="82"/>
      <c r="FS259" s="82"/>
      <c r="FT259" s="82"/>
      <c r="FU259" s="82"/>
      <c r="FV259" s="82"/>
      <c r="FW259" s="82"/>
      <c r="FX259" s="82"/>
      <c r="FY259" s="82"/>
      <c r="FZ259" s="82"/>
      <c r="GA259" s="82"/>
      <c r="GB259" s="82"/>
      <c r="GC259" s="82"/>
      <c r="GD259" s="82"/>
      <c r="GE259" s="82"/>
      <c r="GF259" s="82"/>
      <c r="GG259" s="82"/>
      <c r="GH259" s="82"/>
      <c r="GI259" s="82"/>
      <c r="GJ259" s="82"/>
      <c r="GK259" s="82"/>
      <c r="GL259" s="82"/>
      <c r="GM259" s="82"/>
      <c r="GN259" s="82"/>
      <c r="GO259" s="82"/>
      <c r="GP259" s="82"/>
      <c r="GQ259" s="82"/>
      <c r="GR259" s="82"/>
      <c r="GS259" s="82"/>
      <c r="GT259" s="82"/>
      <c r="GU259" s="82"/>
      <c r="GV259" s="82"/>
      <c r="GW259" s="82"/>
      <c r="GX259" s="82"/>
      <c r="GY259" s="82"/>
      <c r="GZ259" s="82"/>
      <c r="HA259" s="82"/>
      <c r="HB259" s="82"/>
      <c r="HC259" s="82"/>
      <c r="HD259" s="82"/>
      <c r="HE259" s="82"/>
      <c r="HF259" s="82"/>
      <c r="HG259" s="82"/>
      <c r="HH259" s="82"/>
      <c r="HI259" s="82"/>
      <c r="HJ259" s="82"/>
      <c r="HK259" s="82"/>
      <c r="HL259" s="82"/>
      <c r="HM259" s="82"/>
      <c r="HN259" s="82"/>
      <c r="HO259" s="82"/>
      <c r="HP259" s="82"/>
      <c r="HQ259" s="82"/>
      <c r="HR259" s="82"/>
      <c r="HS259" s="82"/>
      <c r="HT259" s="82"/>
      <c r="HU259" s="82"/>
      <c r="HV259" s="82"/>
      <c r="HW259" s="82"/>
      <c r="HX259" s="82"/>
      <c r="HY259" s="82"/>
      <c r="HZ259" s="82"/>
      <c r="IA259" s="82"/>
      <c r="IB259" s="82"/>
      <c r="IC259" s="82"/>
      <c r="ID259" s="82"/>
      <c r="IE259" s="82"/>
      <c r="IF259" s="82"/>
      <c r="IG259" s="82"/>
      <c r="IH259" s="82"/>
      <c r="II259" s="82"/>
      <c r="IJ259" s="82"/>
      <c r="IK259" s="82"/>
      <c r="IL259" s="82"/>
      <c r="IM259" s="82"/>
      <c r="IN259" s="82"/>
      <c r="IO259" s="82"/>
      <c r="IP259" s="82"/>
      <c r="IQ259" s="82"/>
      <c r="IR259" s="82"/>
      <c r="IS259" s="82"/>
      <c r="IT259" s="82"/>
      <c r="IU259" s="82"/>
      <c r="IV259" s="82"/>
      <c r="IW259" s="82"/>
      <c r="IX259" s="82"/>
      <c r="IY259" s="82"/>
      <c r="IZ259" s="82"/>
      <c r="JA259" s="82"/>
      <c r="JB259" s="82"/>
      <c r="JC259" s="82"/>
      <c r="JD259" s="82"/>
      <c r="JE259" s="82"/>
      <c r="JF259" s="82"/>
      <c r="JG259" s="82"/>
      <c r="JH259" s="82"/>
      <c r="JI259" s="82"/>
      <c r="JJ259" s="82"/>
      <c r="JK259" s="82"/>
      <c r="JL259" s="82"/>
      <c r="JM259" s="82"/>
      <c r="JN259" s="82"/>
      <c r="JO259" s="82"/>
      <c r="JP259" s="82"/>
      <c r="JQ259" s="82"/>
      <c r="JR259" s="82"/>
      <c r="JS259" s="82"/>
      <c r="JT259" s="82"/>
      <c r="JU259" s="82"/>
      <c r="JV259" s="82"/>
      <c r="JW259" s="82"/>
      <c r="JX259" s="82"/>
      <c r="JY259" s="82"/>
      <c r="JZ259" s="82"/>
      <c r="KA259" s="82"/>
      <c r="KB259" s="82"/>
      <c r="KC259" s="82"/>
      <c r="KD259" s="82"/>
      <c r="KE259" s="82"/>
      <c r="KF259" s="82"/>
      <c r="KG259" s="82"/>
      <c r="KH259" s="82"/>
      <c r="KI259" s="82"/>
      <c r="KJ259" s="82"/>
      <c r="KK259" s="82"/>
      <c r="KL259" s="82"/>
      <c r="KM259" s="82"/>
      <c r="KN259" s="82"/>
      <c r="KO259" s="82"/>
      <c r="KP259" s="82"/>
      <c r="KQ259" s="82"/>
      <c r="KR259" s="82"/>
      <c r="KS259" s="82"/>
      <c r="KT259" s="82"/>
      <c r="KU259" s="82"/>
      <c r="KV259" s="82"/>
      <c r="KW259" s="82"/>
      <c r="KX259" s="82"/>
      <c r="KY259" s="82"/>
      <c r="KZ259" s="82"/>
      <c r="LA259" s="82"/>
      <c r="LB259" s="82"/>
      <c r="LC259" s="82"/>
      <c r="LD259" s="82"/>
      <c r="LE259" s="82"/>
      <c r="LF259" s="82"/>
      <c r="LG259" s="82"/>
      <c r="LH259" s="82"/>
      <c r="LI259" s="82"/>
      <c r="LJ259" s="82"/>
      <c r="LK259" s="82"/>
      <c r="LL259" s="82"/>
      <c r="LM259" s="82"/>
      <c r="LN259" s="82"/>
      <c r="LO259" s="82"/>
      <c r="LP259" s="82"/>
      <c r="LQ259" s="82"/>
      <c r="LR259" s="82"/>
      <c r="LS259" s="82"/>
      <c r="LT259" s="82"/>
      <c r="LU259" s="82"/>
      <c r="LV259" s="82"/>
      <c r="LW259" s="82"/>
      <c r="LX259" s="82"/>
      <c r="LY259" s="82"/>
      <c r="LZ259" s="82"/>
      <c r="MA259" s="82"/>
      <c r="MB259" s="82"/>
      <c r="MC259" s="82"/>
      <c r="MD259" s="82"/>
      <c r="ME259" s="82"/>
      <c r="MF259" s="82"/>
      <c r="MG259" s="82"/>
      <c r="MH259" s="82"/>
      <c r="MI259" s="82"/>
      <c r="MJ259" s="82"/>
      <c r="MK259" s="82"/>
      <c r="ML259" s="82"/>
      <c r="MM259" s="82"/>
      <c r="MN259" s="82"/>
      <c r="MO259" s="82"/>
      <c r="MP259" s="82"/>
      <c r="MQ259" s="82"/>
      <c r="MR259" s="82"/>
      <c r="MS259" s="82"/>
      <c r="MT259" s="82"/>
      <c r="MU259" s="82"/>
      <c r="MV259" s="82"/>
      <c r="MW259" s="82"/>
      <c r="MX259" s="82"/>
      <c r="MY259" s="82"/>
      <c r="MZ259" s="82"/>
      <c r="NA259" s="82"/>
      <c r="NB259" s="82"/>
      <c r="NC259" s="82"/>
      <c r="ND259" s="82"/>
      <c r="NE259" s="82"/>
      <c r="NF259" s="82"/>
      <c r="NG259" s="82"/>
      <c r="NH259" s="82"/>
      <c r="NI259" s="82"/>
      <c r="NJ259" s="82"/>
      <c r="NK259" s="82"/>
      <c r="NL259" s="82"/>
      <c r="NM259" s="82"/>
      <c r="NN259" s="82"/>
      <c r="NO259" s="82"/>
      <c r="NP259" s="82"/>
      <c r="NQ259" s="82"/>
      <c r="NR259" s="82"/>
      <c r="NS259" s="82"/>
      <c r="NT259" s="82"/>
      <c r="NU259" s="82"/>
      <c r="NV259" s="82"/>
      <c r="NW259" s="82"/>
      <c r="NX259" s="82"/>
      <c r="NY259" s="82"/>
      <c r="NZ259" s="82"/>
      <c r="OA259" s="82"/>
      <c r="OB259" s="82"/>
      <c r="OC259" s="82"/>
      <c r="OD259" s="82"/>
      <c r="OE259" s="82"/>
      <c r="OF259" s="82"/>
      <c r="OG259" s="82"/>
      <c r="OH259" s="82"/>
      <c r="OI259" s="82"/>
      <c r="OJ259" s="82"/>
      <c r="OK259" s="82"/>
      <c r="OL259" s="82"/>
      <c r="OM259" s="82"/>
      <c r="ON259" s="82"/>
      <c r="OO259" s="82"/>
      <c r="OP259" s="82"/>
      <c r="OQ259" s="82"/>
      <c r="OR259" s="82"/>
      <c r="OS259" s="82"/>
      <c r="OT259" s="82"/>
      <c r="OU259" s="82"/>
      <c r="OV259" s="82"/>
      <c r="OW259" s="82"/>
      <c r="OX259" s="82"/>
      <c r="OY259" s="82"/>
      <c r="OZ259" s="82"/>
      <c r="PA259" s="82"/>
      <c r="PB259" s="82"/>
      <c r="PC259" s="82"/>
      <c r="PD259" s="82"/>
      <c r="PE259" s="82"/>
      <c r="PF259" s="82"/>
      <c r="PG259" s="82"/>
      <c r="PH259" s="82"/>
      <c r="PI259" s="82"/>
      <c r="PJ259" s="82"/>
      <c r="PK259" s="82"/>
      <c r="PL259" s="82"/>
      <c r="PM259" s="82"/>
      <c r="PN259" s="82"/>
      <c r="PO259" s="82"/>
      <c r="PP259" s="82"/>
      <c r="PQ259" s="82"/>
      <c r="PR259" s="82"/>
      <c r="PS259" s="82"/>
      <c r="PT259" s="82"/>
      <c r="PU259" s="82"/>
      <c r="PV259" s="82"/>
      <c r="PW259" s="82"/>
      <c r="PX259" s="82"/>
      <c r="PY259" s="82"/>
      <c r="PZ259" s="82"/>
      <c r="QA259" s="82"/>
      <c r="QB259" s="82"/>
      <c r="QC259" s="82"/>
      <c r="QD259" s="82"/>
      <c r="QE259" s="82"/>
      <c r="QF259" s="82"/>
      <c r="QG259" s="82"/>
      <c r="QH259" s="82"/>
      <c r="QI259" s="82"/>
      <c r="QJ259" s="82"/>
      <c r="QK259" s="82"/>
      <c r="QL259" s="82"/>
      <c r="QM259" s="82"/>
      <c r="QN259" s="82"/>
      <c r="QO259" s="82"/>
      <c r="QP259" s="82"/>
      <c r="QQ259" s="82"/>
      <c r="QR259" s="82"/>
      <c r="QS259" s="82"/>
      <c r="QT259" s="82"/>
      <c r="QU259" s="82"/>
      <c r="QV259" s="82"/>
      <c r="QW259" s="82"/>
      <c r="QX259" s="82"/>
      <c r="QY259" s="82"/>
      <c r="QZ259" s="82"/>
      <c r="RA259" s="82"/>
      <c r="RB259" s="82"/>
      <c r="RC259" s="82"/>
      <c r="RD259" s="82"/>
      <c r="RE259" s="82"/>
      <c r="RF259" s="82"/>
      <c r="RG259" s="82"/>
      <c r="RH259" s="82"/>
      <c r="RI259" s="82"/>
      <c r="RJ259" s="82"/>
      <c r="RK259" s="82"/>
      <c r="RL259" s="82"/>
      <c r="RM259" s="82"/>
      <c r="RN259" s="82"/>
      <c r="RO259" s="82"/>
      <c r="RP259" s="82"/>
      <c r="RQ259" s="82"/>
      <c r="RR259" s="82"/>
      <c r="RS259" s="82"/>
      <c r="RT259" s="82"/>
      <c r="RU259" s="82"/>
      <c r="RV259" s="82"/>
      <c r="RW259" s="82"/>
      <c r="RX259" s="82"/>
      <c r="RY259" s="82"/>
      <c r="RZ259" s="82"/>
      <c r="SA259" s="82"/>
      <c r="SB259" s="82"/>
      <c r="SC259" s="82"/>
      <c r="SD259" s="82"/>
      <c r="SE259" s="82"/>
      <c r="SF259" s="82"/>
      <c r="SG259" s="82"/>
      <c r="SH259" s="82"/>
      <c r="SI259" s="82"/>
      <c r="SJ259" s="82"/>
      <c r="SK259" s="82"/>
      <c r="SL259" s="82"/>
      <c r="SM259" s="82"/>
      <c r="SN259" s="82"/>
      <c r="SO259" s="82"/>
      <c r="SP259" s="82"/>
      <c r="SQ259" s="82"/>
      <c r="SR259" s="82"/>
      <c r="SS259" s="82"/>
      <c r="ST259" s="82"/>
      <c r="SU259" s="82"/>
      <c r="SV259" s="82"/>
      <c r="SW259" s="82"/>
      <c r="SX259" s="82"/>
      <c r="SY259" s="82"/>
      <c r="SZ259" s="82"/>
      <c r="TA259" s="82"/>
      <c r="TB259" s="82"/>
      <c r="TC259" s="82"/>
      <c r="TD259" s="82"/>
      <c r="TE259" s="82"/>
      <c r="TF259" s="82"/>
      <c r="TG259" s="82"/>
      <c r="TH259" s="82"/>
      <c r="TI259" s="82"/>
      <c r="TJ259" s="82"/>
      <c r="TK259" s="82"/>
      <c r="TL259" s="82"/>
      <c r="TM259" s="82"/>
      <c r="TN259" s="82"/>
      <c r="TO259" s="82"/>
      <c r="TP259" s="82"/>
      <c r="TQ259" s="82"/>
      <c r="TR259" s="82"/>
      <c r="TS259" s="82"/>
      <c r="TT259" s="82"/>
      <c r="TU259" s="82"/>
      <c r="TV259" s="82"/>
      <c r="TW259" s="82"/>
      <c r="TX259" s="82"/>
      <c r="TY259" s="82"/>
      <c r="TZ259" s="82"/>
      <c r="UA259" s="82"/>
      <c r="UB259" s="82"/>
      <c r="UC259" s="82"/>
      <c r="UD259" s="82"/>
      <c r="UE259" s="82"/>
      <c r="UF259" s="82"/>
      <c r="UG259" s="82"/>
      <c r="UH259" s="82"/>
      <c r="UI259" s="82"/>
      <c r="UJ259" s="82"/>
      <c r="UK259" s="82"/>
      <c r="UL259" s="82"/>
      <c r="UM259" s="82"/>
      <c r="UN259" s="82"/>
      <c r="UO259" s="82"/>
      <c r="UP259" s="82"/>
      <c r="UQ259" s="82"/>
      <c r="UR259" s="82"/>
      <c r="US259" s="82"/>
      <c r="UT259" s="82"/>
      <c r="UU259" s="82"/>
      <c r="UV259" s="82"/>
      <c r="UW259" s="82"/>
      <c r="UX259" s="82"/>
      <c r="UY259" s="82"/>
      <c r="UZ259" s="82"/>
      <c r="VA259" s="82"/>
      <c r="VB259" s="82"/>
      <c r="VC259" s="82"/>
      <c r="VD259" s="82"/>
      <c r="VE259" s="82"/>
      <c r="VF259" s="82"/>
      <c r="VG259" s="82"/>
      <c r="VH259" s="82"/>
      <c r="VI259" s="82"/>
      <c r="VJ259" s="82"/>
      <c r="VK259" s="82"/>
      <c r="VL259" s="82"/>
      <c r="VM259" s="82"/>
      <c r="VN259" s="82"/>
      <c r="VO259" s="82"/>
      <c r="VP259" s="82"/>
      <c r="VQ259" s="82"/>
      <c r="VR259" s="82"/>
      <c r="VS259" s="82"/>
      <c r="VT259" s="82"/>
      <c r="VU259" s="82"/>
      <c r="VV259" s="82"/>
      <c r="VW259" s="82"/>
      <c r="VX259" s="82"/>
      <c r="VY259" s="82"/>
      <c r="VZ259" s="82"/>
      <c r="WA259" s="82"/>
      <c r="WB259" s="82"/>
      <c r="WC259" s="82"/>
      <c r="WD259" s="82"/>
      <c r="WE259" s="82"/>
      <c r="WF259" s="82"/>
      <c r="WG259" s="82"/>
      <c r="WH259" s="82"/>
      <c r="WI259" s="82"/>
      <c r="WJ259" s="82"/>
      <c r="WK259" s="82"/>
      <c r="WL259" s="82"/>
      <c r="WM259" s="82"/>
      <c r="WN259" s="82"/>
      <c r="WO259" s="82"/>
      <c r="WP259" s="82"/>
      <c r="WQ259" s="82"/>
      <c r="WR259" s="82"/>
      <c r="WS259" s="82"/>
      <c r="WT259" s="82"/>
      <c r="WU259" s="82"/>
      <c r="WV259" s="82"/>
      <c r="WW259" s="82"/>
      <c r="WX259" s="82"/>
      <c r="WY259" s="82"/>
      <c r="WZ259" s="82"/>
      <c r="XA259" s="82"/>
      <c r="XB259" s="82"/>
      <c r="XC259" s="82"/>
      <c r="XD259" s="82"/>
      <c r="XE259" s="82"/>
      <c r="XF259" s="82"/>
      <c r="XG259" s="82"/>
      <c r="XH259" s="82"/>
      <c r="XI259" s="82"/>
      <c r="XJ259" s="82"/>
      <c r="XK259" s="82"/>
      <c r="XL259" s="82"/>
      <c r="XM259" s="82"/>
      <c r="XN259" s="82"/>
      <c r="XO259" s="82"/>
      <c r="XP259" s="82"/>
      <c r="XQ259" s="82"/>
      <c r="XR259" s="82"/>
      <c r="XS259" s="82"/>
      <c r="XT259" s="82"/>
      <c r="XU259" s="82"/>
      <c r="XV259" s="82"/>
      <c r="XW259" s="82"/>
      <c r="XX259" s="82"/>
      <c r="XY259" s="82"/>
      <c r="XZ259" s="82"/>
      <c r="YA259" s="82"/>
      <c r="YB259" s="82"/>
      <c r="YC259" s="82"/>
      <c r="YD259" s="82"/>
      <c r="YE259" s="82"/>
      <c r="YF259" s="82"/>
      <c r="YG259" s="82"/>
      <c r="YH259" s="82"/>
      <c r="YI259" s="82"/>
      <c r="YJ259" s="82"/>
      <c r="YK259" s="82"/>
      <c r="YL259" s="82"/>
      <c r="YM259" s="82"/>
      <c r="YN259" s="82"/>
      <c r="YO259" s="82"/>
      <c r="YP259" s="82"/>
      <c r="YQ259" s="82"/>
      <c r="YR259" s="82"/>
      <c r="YS259" s="82"/>
      <c r="YT259" s="82"/>
      <c r="YU259" s="82"/>
      <c r="YV259" s="82"/>
      <c r="YW259" s="82"/>
      <c r="YX259" s="82"/>
      <c r="YY259" s="82"/>
      <c r="YZ259" s="82"/>
      <c r="ZA259" s="82"/>
      <c r="ZB259" s="82"/>
      <c r="ZC259" s="82"/>
      <c r="ZD259" s="82"/>
      <c r="ZE259" s="82"/>
      <c r="ZF259" s="82"/>
      <c r="ZG259" s="82"/>
      <c r="ZH259" s="82"/>
      <c r="ZI259" s="82"/>
      <c r="ZJ259" s="82"/>
      <c r="ZK259" s="82"/>
      <c r="ZL259" s="82"/>
      <c r="ZM259" s="82"/>
      <c r="ZN259" s="82"/>
      <c r="ZO259" s="82"/>
      <c r="ZP259" s="82"/>
      <c r="ZQ259" s="82"/>
      <c r="ZR259" s="82"/>
      <c r="ZS259" s="82"/>
      <c r="ZT259" s="82"/>
      <c r="ZU259" s="82"/>
      <c r="ZV259" s="82"/>
      <c r="ZW259" s="82"/>
      <c r="ZX259" s="82"/>
      <c r="ZY259" s="82"/>
      <c r="ZZ259" s="82"/>
      <c r="AAA259" s="82"/>
      <c r="AAB259" s="82"/>
      <c r="AAC259" s="82"/>
      <c r="AAD259" s="82"/>
      <c r="AAE259" s="82"/>
      <c r="AAF259" s="82"/>
      <c r="AAG259" s="82"/>
      <c r="AAH259" s="82"/>
      <c r="AAI259" s="82"/>
      <c r="AAJ259" s="82"/>
      <c r="AAK259" s="82"/>
      <c r="AAL259" s="82"/>
      <c r="AAM259" s="82"/>
      <c r="AAN259" s="82"/>
      <c r="AAO259" s="82"/>
      <c r="AAP259" s="82"/>
      <c r="AAQ259" s="82"/>
      <c r="AAR259" s="82"/>
      <c r="AAS259" s="82"/>
      <c r="AAT259" s="82"/>
      <c r="AAU259" s="82"/>
      <c r="AAV259" s="82"/>
      <c r="AAW259" s="82"/>
      <c r="AAX259" s="82"/>
      <c r="AAY259" s="82"/>
      <c r="AAZ259" s="82"/>
      <c r="ABA259" s="82"/>
      <c r="ABB259" s="82"/>
      <c r="ABC259" s="82"/>
      <c r="ABD259" s="82"/>
      <c r="ABE259" s="82"/>
      <c r="ABF259" s="82"/>
      <c r="ABG259" s="82"/>
      <c r="ABH259" s="82"/>
      <c r="ABI259" s="82"/>
      <c r="ABJ259" s="82"/>
      <c r="ABK259" s="82"/>
      <c r="ABL259" s="82"/>
      <c r="ABM259" s="82"/>
      <c r="ABN259" s="82"/>
      <c r="ABO259" s="82"/>
      <c r="ABP259" s="82"/>
      <c r="ABQ259" s="82"/>
      <c r="ABR259" s="82"/>
      <c r="ABS259" s="82"/>
      <c r="ABT259" s="82"/>
      <c r="ABU259" s="82"/>
      <c r="ABV259" s="82"/>
      <c r="ABW259" s="82"/>
      <c r="ABX259" s="82"/>
      <c r="ABY259" s="82"/>
      <c r="ABZ259" s="82"/>
      <c r="ACA259" s="82"/>
      <c r="ACB259" s="82"/>
      <c r="ACC259" s="82"/>
      <c r="ACD259" s="82"/>
      <c r="ACE259" s="82"/>
      <c r="ACF259" s="82"/>
      <c r="ACG259" s="82"/>
      <c r="ACH259" s="82"/>
      <c r="ACI259" s="82"/>
      <c r="ACJ259" s="82"/>
      <c r="ACK259" s="82"/>
      <c r="ACL259" s="82"/>
      <c r="ACM259" s="82"/>
      <c r="ACN259" s="82"/>
      <c r="ACO259" s="82"/>
      <c r="ACP259" s="82"/>
      <c r="ACQ259" s="82"/>
      <c r="ACR259" s="82"/>
      <c r="ACS259" s="82"/>
      <c r="ACT259" s="82"/>
      <c r="ACU259" s="82"/>
      <c r="ACV259" s="82"/>
      <c r="ACW259" s="82"/>
      <c r="ACX259" s="82"/>
      <c r="ACY259" s="82"/>
      <c r="ACZ259" s="82"/>
      <c r="ADA259" s="82"/>
      <c r="ADB259" s="82"/>
      <c r="ADC259" s="82"/>
      <c r="ADD259" s="82"/>
      <c r="ADE259" s="82"/>
      <c r="ADF259" s="82"/>
      <c r="ADG259" s="82"/>
      <c r="ADH259" s="82"/>
      <c r="ADI259" s="82"/>
      <c r="ADJ259" s="82"/>
      <c r="ADK259" s="82"/>
      <c r="ADL259" s="82"/>
      <c r="ADM259" s="82"/>
      <c r="ADN259" s="82"/>
      <c r="ADO259" s="82"/>
      <c r="ADP259" s="82"/>
      <c r="ADQ259" s="82"/>
      <c r="ADR259" s="82"/>
      <c r="ADS259" s="82"/>
      <c r="ADT259" s="82"/>
      <c r="ADU259" s="82"/>
      <c r="ADV259" s="82"/>
      <c r="ADW259" s="82"/>
      <c r="ADX259" s="82"/>
      <c r="ADY259" s="82"/>
      <c r="ADZ259" s="82"/>
      <c r="AEA259" s="82"/>
      <c r="AEB259" s="82"/>
      <c r="AEC259" s="82"/>
      <c r="AED259" s="82"/>
      <c r="AEE259" s="82"/>
      <c r="AEF259" s="82"/>
      <c r="AEG259" s="82"/>
      <c r="AEH259" s="82"/>
      <c r="AEI259" s="82"/>
      <c r="AEJ259" s="82"/>
      <c r="AEK259" s="82"/>
      <c r="AEL259" s="82"/>
      <c r="AEM259" s="82"/>
      <c r="AEN259" s="82"/>
      <c r="AEO259" s="82"/>
      <c r="AEP259" s="82"/>
      <c r="AEQ259" s="82"/>
      <c r="AER259" s="82"/>
      <c r="AES259" s="82"/>
      <c r="AET259" s="82"/>
      <c r="AEU259" s="82"/>
      <c r="AEV259" s="82"/>
      <c r="AEW259" s="82"/>
      <c r="AEX259" s="82"/>
      <c r="AEY259" s="82"/>
      <c r="AEZ259" s="82"/>
      <c r="AFA259" s="82"/>
      <c r="AFB259" s="82"/>
      <c r="AFC259" s="82"/>
      <c r="AFD259" s="82"/>
      <c r="AFE259" s="82"/>
      <c r="AFF259" s="82"/>
      <c r="AFG259" s="82"/>
      <c r="AFH259" s="82"/>
      <c r="AFI259" s="82"/>
      <c r="AFJ259" s="82"/>
      <c r="AFK259" s="82"/>
      <c r="AFL259" s="82"/>
      <c r="AFM259" s="82"/>
      <c r="AFN259" s="82"/>
      <c r="AFO259" s="82"/>
      <c r="AFP259" s="82"/>
      <c r="AFQ259" s="82"/>
      <c r="AFR259" s="82"/>
      <c r="AFS259" s="82"/>
      <c r="AFT259" s="82"/>
      <c r="AFU259" s="82"/>
      <c r="AFV259" s="82"/>
      <c r="AFW259" s="82"/>
      <c r="AFX259" s="82"/>
      <c r="AFY259" s="82"/>
      <c r="AFZ259" s="82"/>
      <c r="AGA259" s="82"/>
      <c r="AGB259" s="82"/>
      <c r="AGC259" s="82"/>
      <c r="AGD259" s="82"/>
      <c r="AGE259" s="82"/>
      <c r="AGF259" s="82"/>
      <c r="AGG259" s="82"/>
      <c r="AGH259" s="82"/>
      <c r="AGI259" s="82"/>
      <c r="AGJ259" s="82"/>
      <c r="AGK259" s="82"/>
      <c r="AGL259" s="82"/>
      <c r="AGM259" s="82"/>
      <c r="AGN259" s="82"/>
      <c r="AGO259" s="82"/>
      <c r="AGP259" s="82"/>
      <c r="AGQ259" s="82"/>
      <c r="AGR259" s="82"/>
      <c r="AGS259" s="82"/>
      <c r="AGT259" s="82"/>
      <c r="AGU259" s="82"/>
      <c r="AGV259" s="82"/>
      <c r="AGW259" s="82"/>
      <c r="AGX259" s="82"/>
      <c r="AGY259" s="82"/>
      <c r="AGZ259" s="82"/>
      <c r="AHA259" s="82"/>
      <c r="AHB259" s="82"/>
      <c r="AHC259" s="82"/>
      <c r="AHD259" s="82"/>
      <c r="AHE259" s="82"/>
      <c r="AHF259" s="82"/>
      <c r="AHG259" s="82"/>
      <c r="AHH259" s="82"/>
      <c r="AHI259" s="82"/>
      <c r="AHJ259" s="82"/>
      <c r="AHK259" s="82"/>
      <c r="AHL259" s="82"/>
      <c r="AHM259" s="82"/>
      <c r="AHN259" s="82"/>
      <c r="AHO259" s="82"/>
      <c r="AHP259" s="82"/>
      <c r="AHQ259" s="82"/>
      <c r="AHR259" s="82"/>
      <c r="AHS259" s="82"/>
      <c r="AHT259" s="82"/>
      <c r="AHU259" s="82"/>
      <c r="AHV259" s="82"/>
      <c r="AHW259" s="82"/>
      <c r="AHX259" s="82"/>
      <c r="AHY259" s="82"/>
      <c r="AHZ259" s="82"/>
      <c r="AIA259" s="82"/>
      <c r="AIB259" s="82"/>
      <c r="AIC259" s="82"/>
      <c r="AID259" s="82"/>
      <c r="AIE259" s="82"/>
      <c r="AIF259" s="82"/>
      <c r="AIG259" s="82"/>
      <c r="AIH259" s="82"/>
      <c r="AII259" s="82"/>
      <c r="AIJ259" s="82"/>
      <c r="AIK259" s="82"/>
      <c r="AIL259" s="82"/>
      <c r="AIM259" s="82"/>
      <c r="AIN259" s="82"/>
      <c r="AIO259" s="82"/>
      <c r="AIP259" s="82"/>
      <c r="AIQ259" s="82"/>
      <c r="AIR259" s="82"/>
      <c r="AIS259" s="82"/>
      <c r="AIT259" s="82"/>
      <c r="AIU259" s="82"/>
      <c r="AIV259" s="82"/>
      <c r="AIW259" s="82"/>
      <c r="AIX259" s="82"/>
      <c r="AIY259" s="82"/>
      <c r="AIZ259" s="82"/>
      <c r="AJA259" s="82"/>
      <c r="AJB259" s="82"/>
      <c r="AJC259" s="82"/>
      <c r="AJD259" s="82"/>
      <c r="AJE259" s="82"/>
      <c r="AJF259" s="82"/>
      <c r="AJG259" s="82"/>
      <c r="AJH259" s="82"/>
      <c r="AJI259" s="82"/>
      <c r="AJJ259" s="82"/>
      <c r="AJK259" s="82"/>
      <c r="AJL259" s="82"/>
      <c r="AJM259" s="82"/>
      <c r="AJN259" s="82"/>
      <c r="AJO259" s="82"/>
      <c r="AJP259" s="82"/>
      <c r="AJQ259" s="82"/>
      <c r="AJR259" s="82"/>
      <c r="AJS259" s="82"/>
      <c r="AJT259" s="82"/>
      <c r="AJU259" s="82"/>
      <c r="AJV259" s="82"/>
      <c r="AJW259" s="82"/>
      <c r="AJX259" s="82"/>
      <c r="AJY259" s="82"/>
      <c r="AJZ259" s="82"/>
      <c r="AKA259" s="82"/>
      <c r="AKB259" s="82"/>
      <c r="AKC259" s="82"/>
      <c r="AKD259" s="82"/>
      <c r="AKE259" s="82"/>
      <c r="AKF259" s="82"/>
      <c r="AKG259" s="82"/>
      <c r="AKH259" s="82"/>
      <c r="AKI259" s="82"/>
      <c r="AKJ259" s="82"/>
      <c r="AKK259" s="82"/>
      <c r="AKL259" s="82"/>
      <c r="AKM259" s="82"/>
      <c r="AKN259" s="82"/>
      <c r="AKO259" s="82"/>
      <c r="AKP259" s="82"/>
      <c r="AKQ259" s="82"/>
      <c r="AKR259" s="82"/>
      <c r="AKS259" s="82"/>
      <c r="AKT259" s="82"/>
      <c r="AKU259" s="82"/>
      <c r="AKV259" s="82"/>
      <c r="AKW259" s="82"/>
      <c r="AKX259" s="82"/>
      <c r="AKY259" s="82"/>
      <c r="AKZ259" s="82"/>
      <c r="ALA259" s="82"/>
      <c r="ALB259" s="82"/>
      <c r="ALC259" s="82"/>
      <c r="ALD259" s="82"/>
      <c r="ALE259" s="82"/>
      <c r="ALF259" s="82"/>
      <c r="ALG259" s="82"/>
      <c r="ALH259" s="82"/>
      <c r="ALI259" s="82"/>
      <c r="ALJ259" s="82"/>
      <c r="ALK259" s="82"/>
      <c r="ALL259" s="82"/>
      <c r="ALM259" s="82"/>
      <c r="ALN259" s="82"/>
      <c r="ALO259" s="82"/>
      <c r="ALP259" s="82"/>
      <c r="ALQ259" s="82"/>
      <c r="ALR259" s="82"/>
      <c r="ALS259" s="82"/>
      <c r="ALT259" s="82"/>
      <c r="ALU259" s="82"/>
      <c r="ALV259" s="82"/>
      <c r="ALW259" s="82"/>
      <c r="ALX259" s="82"/>
      <c r="ALY259" s="82"/>
      <c r="ALZ259" s="82"/>
      <c r="AMA259" s="82"/>
      <c r="AMB259" s="82"/>
      <c r="AMC259" s="82"/>
      <c r="AMD259" s="82"/>
      <c r="AME259" s="82"/>
      <c r="AMF259" s="82"/>
      <c r="AMG259" s="82"/>
      <c r="AMH259" s="82"/>
      <c r="AMI259" s="82"/>
      <c r="AMJ259" s="82"/>
    </row>
    <row r="260" spans="1:1024" s="84" customFormat="1" ht="27" customHeight="1" outlineLevel="1" x14ac:dyDescent="0.2">
      <c r="A260" s="96" t="s">
        <v>304</v>
      </c>
      <c r="B260" s="96" t="s">
        <v>305</v>
      </c>
      <c r="C260" s="96" t="s">
        <v>15</v>
      </c>
      <c r="D260" s="91" t="s">
        <v>650</v>
      </c>
      <c r="E260" s="100" t="s">
        <v>331</v>
      </c>
      <c r="F260" s="195">
        <v>1</v>
      </c>
      <c r="G260" s="92"/>
      <c r="H260" s="93"/>
      <c r="I260" s="94">
        <f>ROUND(H260*F260,2)</f>
        <v>0</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c r="DR260" s="82"/>
      <c r="DS260" s="82"/>
      <c r="DT260" s="82"/>
      <c r="DU260" s="82"/>
      <c r="DV260" s="82"/>
      <c r="DW260" s="82"/>
      <c r="DX260" s="82"/>
      <c r="DY260" s="82"/>
      <c r="DZ260" s="82"/>
      <c r="EA260" s="82"/>
      <c r="EB260" s="82"/>
      <c r="EC260" s="82"/>
      <c r="ED260" s="82"/>
      <c r="EE260" s="82"/>
      <c r="EF260" s="82"/>
      <c r="EG260" s="82"/>
      <c r="EH260" s="82"/>
      <c r="EI260" s="82"/>
      <c r="EJ260" s="82"/>
      <c r="EK260" s="82"/>
      <c r="EL260" s="82"/>
      <c r="EM260" s="82"/>
      <c r="EN260" s="82"/>
      <c r="EO260" s="82"/>
      <c r="EP260" s="82"/>
      <c r="EQ260" s="82"/>
      <c r="ER260" s="82"/>
      <c r="ES260" s="82"/>
      <c r="ET260" s="82"/>
      <c r="EU260" s="82"/>
      <c r="EV260" s="82"/>
      <c r="EW260" s="82"/>
      <c r="EX260" s="82"/>
      <c r="EY260" s="82"/>
      <c r="EZ260" s="82"/>
      <c r="FA260" s="82"/>
      <c r="FB260" s="82"/>
      <c r="FC260" s="82"/>
      <c r="FD260" s="82"/>
      <c r="FE260" s="82"/>
      <c r="FF260" s="82"/>
      <c r="FG260" s="82"/>
      <c r="FH260" s="82"/>
      <c r="FI260" s="82"/>
      <c r="FJ260" s="82"/>
      <c r="FK260" s="82"/>
      <c r="FL260" s="82"/>
      <c r="FM260" s="82"/>
      <c r="FN260" s="82"/>
      <c r="FO260" s="82"/>
      <c r="FP260" s="82"/>
      <c r="FQ260" s="82"/>
      <c r="FR260" s="82"/>
      <c r="FS260" s="82"/>
      <c r="FT260" s="82"/>
      <c r="FU260" s="82"/>
      <c r="FV260" s="82"/>
      <c r="FW260" s="82"/>
      <c r="FX260" s="82"/>
      <c r="FY260" s="82"/>
      <c r="FZ260" s="82"/>
      <c r="GA260" s="82"/>
      <c r="GB260" s="82"/>
      <c r="GC260" s="82"/>
      <c r="GD260" s="82"/>
      <c r="GE260" s="82"/>
      <c r="GF260" s="82"/>
      <c r="GG260" s="82"/>
      <c r="GH260" s="82"/>
      <c r="GI260" s="82"/>
      <c r="GJ260" s="82"/>
      <c r="GK260" s="82"/>
      <c r="GL260" s="82"/>
      <c r="GM260" s="82"/>
      <c r="GN260" s="82"/>
      <c r="GO260" s="82"/>
      <c r="GP260" s="82"/>
      <c r="GQ260" s="82"/>
      <c r="GR260" s="82"/>
      <c r="GS260" s="82"/>
      <c r="GT260" s="82"/>
      <c r="GU260" s="82"/>
      <c r="GV260" s="82"/>
      <c r="GW260" s="82"/>
      <c r="GX260" s="82"/>
      <c r="GY260" s="82"/>
      <c r="GZ260" s="82"/>
      <c r="HA260" s="82"/>
      <c r="HB260" s="82"/>
      <c r="HC260" s="82"/>
      <c r="HD260" s="82"/>
      <c r="HE260" s="82"/>
      <c r="HF260" s="82"/>
      <c r="HG260" s="82"/>
      <c r="HH260" s="82"/>
      <c r="HI260" s="82"/>
      <c r="HJ260" s="82"/>
      <c r="HK260" s="82"/>
      <c r="HL260" s="82"/>
      <c r="HM260" s="82"/>
      <c r="HN260" s="82"/>
      <c r="HO260" s="82"/>
      <c r="HP260" s="82"/>
      <c r="HQ260" s="82"/>
      <c r="HR260" s="82"/>
      <c r="HS260" s="82"/>
      <c r="HT260" s="82"/>
      <c r="HU260" s="82"/>
      <c r="HV260" s="82"/>
      <c r="HW260" s="82"/>
      <c r="HX260" s="82"/>
      <c r="HY260" s="82"/>
      <c r="HZ260" s="82"/>
      <c r="IA260" s="82"/>
      <c r="IB260" s="82"/>
      <c r="IC260" s="82"/>
      <c r="ID260" s="82"/>
      <c r="IE260" s="82"/>
      <c r="IF260" s="82"/>
      <c r="IG260" s="82"/>
      <c r="IH260" s="82"/>
      <c r="II260" s="82"/>
      <c r="IJ260" s="82"/>
      <c r="IK260" s="82"/>
      <c r="IL260" s="82"/>
      <c r="IM260" s="82"/>
      <c r="IN260" s="82"/>
      <c r="IO260" s="82"/>
      <c r="IP260" s="82"/>
      <c r="IQ260" s="82"/>
      <c r="IR260" s="82"/>
      <c r="IS260" s="82"/>
      <c r="IT260" s="82"/>
      <c r="IU260" s="82"/>
      <c r="IV260" s="82"/>
      <c r="IW260" s="82"/>
      <c r="IX260" s="82"/>
      <c r="IY260" s="82"/>
      <c r="IZ260" s="82"/>
      <c r="JA260" s="82"/>
      <c r="JB260" s="82"/>
      <c r="JC260" s="82"/>
      <c r="JD260" s="82"/>
      <c r="JE260" s="82"/>
      <c r="JF260" s="82"/>
      <c r="JG260" s="82"/>
      <c r="JH260" s="82"/>
      <c r="JI260" s="82"/>
      <c r="JJ260" s="82"/>
      <c r="JK260" s="82"/>
      <c r="JL260" s="82"/>
      <c r="JM260" s="82"/>
      <c r="JN260" s="82"/>
      <c r="JO260" s="82"/>
      <c r="JP260" s="82"/>
      <c r="JQ260" s="82"/>
      <c r="JR260" s="82"/>
      <c r="JS260" s="82"/>
      <c r="JT260" s="82"/>
      <c r="JU260" s="82"/>
      <c r="JV260" s="82"/>
      <c r="JW260" s="82"/>
      <c r="JX260" s="82"/>
      <c r="JY260" s="82"/>
      <c r="JZ260" s="82"/>
      <c r="KA260" s="82"/>
      <c r="KB260" s="82"/>
      <c r="KC260" s="82"/>
      <c r="KD260" s="82"/>
      <c r="KE260" s="82"/>
      <c r="KF260" s="82"/>
      <c r="KG260" s="82"/>
      <c r="KH260" s="82"/>
      <c r="KI260" s="82"/>
      <c r="KJ260" s="82"/>
      <c r="KK260" s="82"/>
      <c r="KL260" s="82"/>
      <c r="KM260" s="82"/>
      <c r="KN260" s="82"/>
      <c r="KO260" s="82"/>
      <c r="KP260" s="82"/>
      <c r="KQ260" s="82"/>
      <c r="KR260" s="82"/>
      <c r="KS260" s="82"/>
      <c r="KT260" s="82"/>
      <c r="KU260" s="82"/>
      <c r="KV260" s="82"/>
      <c r="KW260" s="82"/>
      <c r="KX260" s="82"/>
      <c r="KY260" s="82"/>
      <c r="KZ260" s="82"/>
      <c r="LA260" s="82"/>
      <c r="LB260" s="82"/>
      <c r="LC260" s="82"/>
      <c r="LD260" s="82"/>
      <c r="LE260" s="82"/>
      <c r="LF260" s="82"/>
      <c r="LG260" s="82"/>
      <c r="LH260" s="82"/>
      <c r="LI260" s="82"/>
      <c r="LJ260" s="82"/>
      <c r="LK260" s="82"/>
      <c r="LL260" s="82"/>
      <c r="LM260" s="82"/>
      <c r="LN260" s="82"/>
      <c r="LO260" s="82"/>
      <c r="LP260" s="82"/>
      <c r="LQ260" s="82"/>
      <c r="LR260" s="82"/>
      <c r="LS260" s="82"/>
      <c r="LT260" s="82"/>
      <c r="LU260" s="82"/>
      <c r="LV260" s="82"/>
      <c r="LW260" s="82"/>
      <c r="LX260" s="82"/>
      <c r="LY260" s="82"/>
      <c r="LZ260" s="82"/>
      <c r="MA260" s="82"/>
      <c r="MB260" s="82"/>
      <c r="MC260" s="82"/>
      <c r="MD260" s="82"/>
      <c r="ME260" s="82"/>
      <c r="MF260" s="82"/>
      <c r="MG260" s="82"/>
      <c r="MH260" s="82"/>
      <c r="MI260" s="82"/>
      <c r="MJ260" s="82"/>
      <c r="MK260" s="82"/>
      <c r="ML260" s="82"/>
      <c r="MM260" s="82"/>
      <c r="MN260" s="82"/>
      <c r="MO260" s="82"/>
      <c r="MP260" s="82"/>
      <c r="MQ260" s="82"/>
      <c r="MR260" s="82"/>
      <c r="MS260" s="82"/>
      <c r="MT260" s="82"/>
      <c r="MU260" s="82"/>
      <c r="MV260" s="82"/>
      <c r="MW260" s="82"/>
      <c r="MX260" s="82"/>
      <c r="MY260" s="82"/>
      <c r="MZ260" s="82"/>
      <c r="NA260" s="82"/>
      <c r="NB260" s="82"/>
      <c r="NC260" s="82"/>
      <c r="ND260" s="82"/>
      <c r="NE260" s="82"/>
      <c r="NF260" s="82"/>
      <c r="NG260" s="82"/>
      <c r="NH260" s="82"/>
      <c r="NI260" s="82"/>
      <c r="NJ260" s="82"/>
      <c r="NK260" s="82"/>
      <c r="NL260" s="82"/>
      <c r="NM260" s="82"/>
      <c r="NN260" s="82"/>
      <c r="NO260" s="82"/>
      <c r="NP260" s="82"/>
      <c r="NQ260" s="82"/>
      <c r="NR260" s="82"/>
      <c r="NS260" s="82"/>
      <c r="NT260" s="82"/>
      <c r="NU260" s="82"/>
      <c r="NV260" s="82"/>
      <c r="NW260" s="82"/>
      <c r="NX260" s="82"/>
      <c r="NY260" s="82"/>
      <c r="NZ260" s="82"/>
      <c r="OA260" s="82"/>
      <c r="OB260" s="82"/>
      <c r="OC260" s="82"/>
      <c r="OD260" s="82"/>
      <c r="OE260" s="82"/>
      <c r="OF260" s="82"/>
      <c r="OG260" s="82"/>
      <c r="OH260" s="82"/>
      <c r="OI260" s="82"/>
      <c r="OJ260" s="82"/>
      <c r="OK260" s="82"/>
      <c r="OL260" s="82"/>
      <c r="OM260" s="82"/>
      <c r="ON260" s="82"/>
      <c r="OO260" s="82"/>
      <c r="OP260" s="82"/>
      <c r="OQ260" s="82"/>
      <c r="OR260" s="82"/>
      <c r="OS260" s="82"/>
      <c r="OT260" s="82"/>
      <c r="OU260" s="82"/>
      <c r="OV260" s="82"/>
      <c r="OW260" s="82"/>
      <c r="OX260" s="82"/>
      <c r="OY260" s="82"/>
      <c r="OZ260" s="82"/>
      <c r="PA260" s="82"/>
      <c r="PB260" s="82"/>
      <c r="PC260" s="82"/>
      <c r="PD260" s="82"/>
      <c r="PE260" s="82"/>
      <c r="PF260" s="82"/>
      <c r="PG260" s="82"/>
      <c r="PH260" s="82"/>
      <c r="PI260" s="82"/>
      <c r="PJ260" s="82"/>
      <c r="PK260" s="82"/>
      <c r="PL260" s="82"/>
      <c r="PM260" s="82"/>
      <c r="PN260" s="82"/>
      <c r="PO260" s="82"/>
      <c r="PP260" s="82"/>
      <c r="PQ260" s="82"/>
      <c r="PR260" s="82"/>
      <c r="PS260" s="82"/>
      <c r="PT260" s="82"/>
      <c r="PU260" s="82"/>
      <c r="PV260" s="82"/>
      <c r="PW260" s="82"/>
      <c r="PX260" s="82"/>
      <c r="PY260" s="82"/>
      <c r="PZ260" s="82"/>
      <c r="QA260" s="82"/>
      <c r="QB260" s="82"/>
      <c r="QC260" s="82"/>
      <c r="QD260" s="82"/>
      <c r="QE260" s="82"/>
      <c r="QF260" s="82"/>
      <c r="QG260" s="82"/>
      <c r="QH260" s="82"/>
      <c r="QI260" s="82"/>
      <c r="QJ260" s="82"/>
      <c r="QK260" s="82"/>
      <c r="QL260" s="82"/>
      <c r="QM260" s="82"/>
      <c r="QN260" s="82"/>
      <c r="QO260" s="82"/>
      <c r="QP260" s="82"/>
      <c r="QQ260" s="82"/>
      <c r="QR260" s="82"/>
      <c r="QS260" s="82"/>
      <c r="QT260" s="82"/>
      <c r="QU260" s="82"/>
      <c r="QV260" s="82"/>
      <c r="QW260" s="82"/>
      <c r="QX260" s="82"/>
      <c r="QY260" s="82"/>
      <c r="QZ260" s="82"/>
      <c r="RA260" s="82"/>
      <c r="RB260" s="82"/>
      <c r="RC260" s="82"/>
      <c r="RD260" s="82"/>
      <c r="RE260" s="82"/>
      <c r="RF260" s="82"/>
      <c r="RG260" s="82"/>
      <c r="RH260" s="82"/>
      <c r="RI260" s="82"/>
      <c r="RJ260" s="82"/>
      <c r="RK260" s="82"/>
      <c r="RL260" s="82"/>
      <c r="RM260" s="82"/>
      <c r="RN260" s="82"/>
      <c r="RO260" s="82"/>
      <c r="RP260" s="82"/>
      <c r="RQ260" s="82"/>
      <c r="RR260" s="82"/>
      <c r="RS260" s="82"/>
      <c r="RT260" s="82"/>
      <c r="RU260" s="82"/>
      <c r="RV260" s="82"/>
      <c r="RW260" s="82"/>
      <c r="RX260" s="82"/>
      <c r="RY260" s="82"/>
      <c r="RZ260" s="82"/>
      <c r="SA260" s="82"/>
      <c r="SB260" s="82"/>
      <c r="SC260" s="82"/>
      <c r="SD260" s="82"/>
      <c r="SE260" s="82"/>
      <c r="SF260" s="82"/>
      <c r="SG260" s="82"/>
      <c r="SH260" s="82"/>
      <c r="SI260" s="82"/>
      <c r="SJ260" s="82"/>
      <c r="SK260" s="82"/>
      <c r="SL260" s="82"/>
      <c r="SM260" s="82"/>
      <c r="SN260" s="82"/>
      <c r="SO260" s="82"/>
      <c r="SP260" s="82"/>
      <c r="SQ260" s="82"/>
      <c r="SR260" s="82"/>
      <c r="SS260" s="82"/>
      <c r="ST260" s="82"/>
      <c r="SU260" s="82"/>
      <c r="SV260" s="82"/>
      <c r="SW260" s="82"/>
      <c r="SX260" s="82"/>
      <c r="SY260" s="82"/>
      <c r="SZ260" s="82"/>
      <c r="TA260" s="82"/>
      <c r="TB260" s="82"/>
      <c r="TC260" s="82"/>
      <c r="TD260" s="82"/>
      <c r="TE260" s="82"/>
      <c r="TF260" s="82"/>
      <c r="TG260" s="82"/>
      <c r="TH260" s="82"/>
      <c r="TI260" s="82"/>
      <c r="TJ260" s="82"/>
      <c r="TK260" s="82"/>
      <c r="TL260" s="82"/>
      <c r="TM260" s="82"/>
      <c r="TN260" s="82"/>
      <c r="TO260" s="82"/>
      <c r="TP260" s="82"/>
      <c r="TQ260" s="82"/>
      <c r="TR260" s="82"/>
      <c r="TS260" s="82"/>
      <c r="TT260" s="82"/>
      <c r="TU260" s="82"/>
      <c r="TV260" s="82"/>
      <c r="TW260" s="82"/>
      <c r="TX260" s="82"/>
      <c r="TY260" s="82"/>
      <c r="TZ260" s="82"/>
      <c r="UA260" s="82"/>
      <c r="UB260" s="82"/>
      <c r="UC260" s="82"/>
      <c r="UD260" s="82"/>
      <c r="UE260" s="82"/>
      <c r="UF260" s="82"/>
      <c r="UG260" s="82"/>
      <c r="UH260" s="82"/>
      <c r="UI260" s="82"/>
      <c r="UJ260" s="82"/>
      <c r="UK260" s="82"/>
      <c r="UL260" s="82"/>
      <c r="UM260" s="82"/>
      <c r="UN260" s="82"/>
      <c r="UO260" s="82"/>
      <c r="UP260" s="82"/>
      <c r="UQ260" s="82"/>
      <c r="UR260" s="82"/>
      <c r="US260" s="82"/>
      <c r="UT260" s="82"/>
      <c r="UU260" s="82"/>
      <c r="UV260" s="82"/>
      <c r="UW260" s="82"/>
      <c r="UX260" s="82"/>
      <c r="UY260" s="82"/>
      <c r="UZ260" s="82"/>
      <c r="VA260" s="82"/>
      <c r="VB260" s="82"/>
      <c r="VC260" s="82"/>
      <c r="VD260" s="82"/>
      <c r="VE260" s="82"/>
      <c r="VF260" s="82"/>
      <c r="VG260" s="82"/>
      <c r="VH260" s="82"/>
      <c r="VI260" s="82"/>
      <c r="VJ260" s="82"/>
      <c r="VK260" s="82"/>
      <c r="VL260" s="82"/>
      <c r="VM260" s="82"/>
      <c r="VN260" s="82"/>
      <c r="VO260" s="82"/>
      <c r="VP260" s="82"/>
      <c r="VQ260" s="82"/>
      <c r="VR260" s="82"/>
      <c r="VS260" s="82"/>
      <c r="VT260" s="82"/>
      <c r="VU260" s="82"/>
      <c r="VV260" s="82"/>
      <c r="VW260" s="82"/>
      <c r="VX260" s="82"/>
      <c r="VY260" s="82"/>
      <c r="VZ260" s="82"/>
      <c r="WA260" s="82"/>
      <c r="WB260" s="82"/>
      <c r="WC260" s="82"/>
      <c r="WD260" s="82"/>
      <c r="WE260" s="82"/>
      <c r="WF260" s="82"/>
      <c r="WG260" s="82"/>
      <c r="WH260" s="82"/>
      <c r="WI260" s="82"/>
      <c r="WJ260" s="82"/>
      <c r="WK260" s="82"/>
      <c r="WL260" s="82"/>
      <c r="WM260" s="82"/>
      <c r="WN260" s="82"/>
      <c r="WO260" s="82"/>
      <c r="WP260" s="82"/>
      <c r="WQ260" s="82"/>
      <c r="WR260" s="82"/>
      <c r="WS260" s="82"/>
      <c r="WT260" s="82"/>
      <c r="WU260" s="82"/>
      <c r="WV260" s="82"/>
      <c r="WW260" s="82"/>
      <c r="WX260" s="82"/>
      <c r="WY260" s="82"/>
      <c r="WZ260" s="82"/>
      <c r="XA260" s="82"/>
      <c r="XB260" s="82"/>
      <c r="XC260" s="82"/>
      <c r="XD260" s="82"/>
      <c r="XE260" s="82"/>
      <c r="XF260" s="82"/>
      <c r="XG260" s="82"/>
      <c r="XH260" s="82"/>
      <c r="XI260" s="82"/>
      <c r="XJ260" s="82"/>
      <c r="XK260" s="82"/>
      <c r="XL260" s="82"/>
      <c r="XM260" s="82"/>
      <c r="XN260" s="82"/>
      <c r="XO260" s="82"/>
      <c r="XP260" s="82"/>
      <c r="XQ260" s="82"/>
      <c r="XR260" s="82"/>
      <c r="XS260" s="82"/>
      <c r="XT260" s="82"/>
      <c r="XU260" s="82"/>
      <c r="XV260" s="82"/>
      <c r="XW260" s="82"/>
      <c r="XX260" s="82"/>
      <c r="XY260" s="82"/>
      <c r="XZ260" s="82"/>
      <c r="YA260" s="82"/>
      <c r="YB260" s="82"/>
      <c r="YC260" s="82"/>
      <c r="YD260" s="82"/>
      <c r="YE260" s="82"/>
      <c r="YF260" s="82"/>
      <c r="YG260" s="82"/>
      <c r="YH260" s="82"/>
      <c r="YI260" s="82"/>
      <c r="YJ260" s="82"/>
      <c r="YK260" s="82"/>
      <c r="YL260" s="82"/>
      <c r="YM260" s="82"/>
      <c r="YN260" s="82"/>
      <c r="YO260" s="82"/>
      <c r="YP260" s="82"/>
      <c r="YQ260" s="82"/>
      <c r="YR260" s="82"/>
      <c r="YS260" s="82"/>
      <c r="YT260" s="82"/>
      <c r="YU260" s="82"/>
      <c r="YV260" s="82"/>
      <c r="YW260" s="82"/>
      <c r="YX260" s="82"/>
      <c r="YY260" s="82"/>
      <c r="YZ260" s="82"/>
      <c r="ZA260" s="82"/>
      <c r="ZB260" s="82"/>
      <c r="ZC260" s="82"/>
      <c r="ZD260" s="82"/>
      <c r="ZE260" s="82"/>
      <c r="ZF260" s="82"/>
      <c r="ZG260" s="82"/>
      <c r="ZH260" s="82"/>
      <c r="ZI260" s="82"/>
      <c r="ZJ260" s="82"/>
      <c r="ZK260" s="82"/>
      <c r="ZL260" s="82"/>
      <c r="ZM260" s="82"/>
      <c r="ZN260" s="82"/>
      <c r="ZO260" s="82"/>
      <c r="ZP260" s="82"/>
      <c r="ZQ260" s="82"/>
      <c r="ZR260" s="82"/>
      <c r="ZS260" s="82"/>
      <c r="ZT260" s="82"/>
      <c r="ZU260" s="82"/>
      <c r="ZV260" s="82"/>
      <c r="ZW260" s="82"/>
      <c r="ZX260" s="82"/>
      <c r="ZY260" s="82"/>
      <c r="ZZ260" s="82"/>
      <c r="AAA260" s="82"/>
      <c r="AAB260" s="82"/>
      <c r="AAC260" s="82"/>
      <c r="AAD260" s="82"/>
      <c r="AAE260" s="82"/>
      <c r="AAF260" s="82"/>
      <c r="AAG260" s="82"/>
      <c r="AAH260" s="82"/>
      <c r="AAI260" s="82"/>
      <c r="AAJ260" s="82"/>
      <c r="AAK260" s="82"/>
      <c r="AAL260" s="82"/>
      <c r="AAM260" s="82"/>
      <c r="AAN260" s="82"/>
      <c r="AAO260" s="82"/>
      <c r="AAP260" s="82"/>
      <c r="AAQ260" s="82"/>
      <c r="AAR260" s="82"/>
      <c r="AAS260" s="82"/>
      <c r="AAT260" s="82"/>
      <c r="AAU260" s="82"/>
      <c r="AAV260" s="82"/>
      <c r="AAW260" s="82"/>
      <c r="AAX260" s="82"/>
      <c r="AAY260" s="82"/>
      <c r="AAZ260" s="82"/>
      <c r="ABA260" s="82"/>
      <c r="ABB260" s="82"/>
      <c r="ABC260" s="82"/>
      <c r="ABD260" s="82"/>
      <c r="ABE260" s="82"/>
      <c r="ABF260" s="82"/>
      <c r="ABG260" s="82"/>
      <c r="ABH260" s="82"/>
      <c r="ABI260" s="82"/>
      <c r="ABJ260" s="82"/>
      <c r="ABK260" s="82"/>
      <c r="ABL260" s="82"/>
      <c r="ABM260" s="82"/>
      <c r="ABN260" s="82"/>
      <c r="ABO260" s="82"/>
      <c r="ABP260" s="82"/>
      <c r="ABQ260" s="82"/>
      <c r="ABR260" s="82"/>
      <c r="ABS260" s="82"/>
      <c r="ABT260" s="82"/>
      <c r="ABU260" s="82"/>
      <c r="ABV260" s="82"/>
      <c r="ABW260" s="82"/>
      <c r="ABX260" s="82"/>
      <c r="ABY260" s="82"/>
      <c r="ABZ260" s="82"/>
      <c r="ACA260" s="82"/>
      <c r="ACB260" s="82"/>
      <c r="ACC260" s="82"/>
      <c r="ACD260" s="82"/>
      <c r="ACE260" s="82"/>
      <c r="ACF260" s="82"/>
      <c r="ACG260" s="82"/>
      <c r="ACH260" s="82"/>
      <c r="ACI260" s="82"/>
      <c r="ACJ260" s="82"/>
      <c r="ACK260" s="82"/>
      <c r="ACL260" s="82"/>
      <c r="ACM260" s="82"/>
      <c r="ACN260" s="82"/>
      <c r="ACO260" s="82"/>
      <c r="ACP260" s="82"/>
      <c r="ACQ260" s="82"/>
      <c r="ACR260" s="82"/>
      <c r="ACS260" s="82"/>
      <c r="ACT260" s="82"/>
      <c r="ACU260" s="82"/>
      <c r="ACV260" s="82"/>
      <c r="ACW260" s="82"/>
      <c r="ACX260" s="82"/>
      <c r="ACY260" s="82"/>
      <c r="ACZ260" s="82"/>
      <c r="ADA260" s="82"/>
      <c r="ADB260" s="82"/>
      <c r="ADC260" s="82"/>
      <c r="ADD260" s="82"/>
      <c r="ADE260" s="82"/>
      <c r="ADF260" s="82"/>
      <c r="ADG260" s="82"/>
      <c r="ADH260" s="82"/>
      <c r="ADI260" s="82"/>
      <c r="ADJ260" s="82"/>
      <c r="ADK260" s="82"/>
      <c r="ADL260" s="82"/>
      <c r="ADM260" s="82"/>
      <c r="ADN260" s="82"/>
      <c r="ADO260" s="82"/>
      <c r="ADP260" s="82"/>
      <c r="ADQ260" s="82"/>
      <c r="ADR260" s="82"/>
      <c r="ADS260" s="82"/>
      <c r="ADT260" s="82"/>
      <c r="ADU260" s="82"/>
      <c r="ADV260" s="82"/>
      <c r="ADW260" s="82"/>
      <c r="ADX260" s="82"/>
      <c r="ADY260" s="82"/>
      <c r="ADZ260" s="82"/>
      <c r="AEA260" s="82"/>
      <c r="AEB260" s="82"/>
      <c r="AEC260" s="82"/>
      <c r="AED260" s="82"/>
      <c r="AEE260" s="82"/>
      <c r="AEF260" s="82"/>
      <c r="AEG260" s="82"/>
      <c r="AEH260" s="82"/>
      <c r="AEI260" s="82"/>
      <c r="AEJ260" s="82"/>
      <c r="AEK260" s="82"/>
      <c r="AEL260" s="82"/>
      <c r="AEM260" s="82"/>
      <c r="AEN260" s="82"/>
      <c r="AEO260" s="82"/>
      <c r="AEP260" s="82"/>
      <c r="AEQ260" s="82"/>
      <c r="AER260" s="82"/>
      <c r="AES260" s="82"/>
      <c r="AET260" s="82"/>
      <c r="AEU260" s="82"/>
      <c r="AEV260" s="82"/>
      <c r="AEW260" s="82"/>
      <c r="AEX260" s="82"/>
      <c r="AEY260" s="82"/>
      <c r="AEZ260" s="82"/>
      <c r="AFA260" s="82"/>
      <c r="AFB260" s="82"/>
      <c r="AFC260" s="82"/>
      <c r="AFD260" s="82"/>
      <c r="AFE260" s="82"/>
      <c r="AFF260" s="82"/>
      <c r="AFG260" s="82"/>
      <c r="AFH260" s="82"/>
      <c r="AFI260" s="82"/>
      <c r="AFJ260" s="82"/>
      <c r="AFK260" s="82"/>
      <c r="AFL260" s="82"/>
      <c r="AFM260" s="82"/>
      <c r="AFN260" s="82"/>
      <c r="AFO260" s="82"/>
      <c r="AFP260" s="82"/>
      <c r="AFQ260" s="82"/>
      <c r="AFR260" s="82"/>
      <c r="AFS260" s="82"/>
      <c r="AFT260" s="82"/>
      <c r="AFU260" s="82"/>
      <c r="AFV260" s="82"/>
      <c r="AFW260" s="82"/>
      <c r="AFX260" s="82"/>
      <c r="AFY260" s="82"/>
      <c r="AFZ260" s="82"/>
      <c r="AGA260" s="82"/>
      <c r="AGB260" s="82"/>
      <c r="AGC260" s="82"/>
      <c r="AGD260" s="82"/>
      <c r="AGE260" s="82"/>
      <c r="AGF260" s="82"/>
      <c r="AGG260" s="82"/>
      <c r="AGH260" s="82"/>
      <c r="AGI260" s="82"/>
      <c r="AGJ260" s="82"/>
      <c r="AGK260" s="82"/>
      <c r="AGL260" s="82"/>
      <c r="AGM260" s="82"/>
      <c r="AGN260" s="82"/>
      <c r="AGO260" s="82"/>
      <c r="AGP260" s="82"/>
      <c r="AGQ260" s="82"/>
      <c r="AGR260" s="82"/>
      <c r="AGS260" s="82"/>
      <c r="AGT260" s="82"/>
      <c r="AGU260" s="82"/>
      <c r="AGV260" s="82"/>
      <c r="AGW260" s="82"/>
      <c r="AGX260" s="82"/>
      <c r="AGY260" s="82"/>
      <c r="AGZ260" s="82"/>
      <c r="AHA260" s="82"/>
      <c r="AHB260" s="82"/>
      <c r="AHC260" s="82"/>
      <c r="AHD260" s="82"/>
      <c r="AHE260" s="82"/>
      <c r="AHF260" s="82"/>
      <c r="AHG260" s="82"/>
      <c r="AHH260" s="82"/>
      <c r="AHI260" s="82"/>
      <c r="AHJ260" s="82"/>
      <c r="AHK260" s="82"/>
      <c r="AHL260" s="82"/>
      <c r="AHM260" s="82"/>
      <c r="AHN260" s="82"/>
      <c r="AHO260" s="82"/>
      <c r="AHP260" s="82"/>
      <c r="AHQ260" s="82"/>
      <c r="AHR260" s="82"/>
      <c r="AHS260" s="82"/>
      <c r="AHT260" s="82"/>
      <c r="AHU260" s="82"/>
      <c r="AHV260" s="82"/>
      <c r="AHW260" s="82"/>
      <c r="AHX260" s="82"/>
      <c r="AHY260" s="82"/>
      <c r="AHZ260" s="82"/>
      <c r="AIA260" s="82"/>
      <c r="AIB260" s="82"/>
      <c r="AIC260" s="82"/>
      <c r="AID260" s="82"/>
      <c r="AIE260" s="82"/>
      <c r="AIF260" s="82"/>
      <c r="AIG260" s="82"/>
      <c r="AIH260" s="82"/>
      <c r="AII260" s="82"/>
      <c r="AIJ260" s="82"/>
      <c r="AIK260" s="82"/>
      <c r="AIL260" s="82"/>
      <c r="AIM260" s="82"/>
      <c r="AIN260" s="82"/>
      <c r="AIO260" s="82"/>
      <c r="AIP260" s="82"/>
      <c r="AIQ260" s="82"/>
      <c r="AIR260" s="82"/>
      <c r="AIS260" s="82"/>
      <c r="AIT260" s="82"/>
      <c r="AIU260" s="82"/>
      <c r="AIV260" s="82"/>
      <c r="AIW260" s="82"/>
      <c r="AIX260" s="82"/>
      <c r="AIY260" s="82"/>
      <c r="AIZ260" s="82"/>
      <c r="AJA260" s="82"/>
      <c r="AJB260" s="82"/>
      <c r="AJC260" s="82"/>
      <c r="AJD260" s="82"/>
      <c r="AJE260" s="82"/>
      <c r="AJF260" s="82"/>
      <c r="AJG260" s="82"/>
      <c r="AJH260" s="82"/>
      <c r="AJI260" s="82"/>
      <c r="AJJ260" s="82"/>
      <c r="AJK260" s="82"/>
      <c r="AJL260" s="82"/>
      <c r="AJM260" s="82"/>
      <c r="AJN260" s="82"/>
      <c r="AJO260" s="82"/>
      <c r="AJP260" s="82"/>
      <c r="AJQ260" s="82"/>
      <c r="AJR260" s="82"/>
      <c r="AJS260" s="82"/>
      <c r="AJT260" s="82"/>
      <c r="AJU260" s="82"/>
      <c r="AJV260" s="82"/>
      <c r="AJW260" s="82"/>
      <c r="AJX260" s="82"/>
      <c r="AJY260" s="82"/>
      <c r="AJZ260" s="82"/>
      <c r="AKA260" s="82"/>
      <c r="AKB260" s="82"/>
      <c r="AKC260" s="82"/>
      <c r="AKD260" s="82"/>
      <c r="AKE260" s="82"/>
      <c r="AKF260" s="82"/>
      <c r="AKG260" s="82"/>
      <c r="AKH260" s="82"/>
      <c r="AKI260" s="82"/>
      <c r="AKJ260" s="82"/>
      <c r="AKK260" s="82"/>
      <c r="AKL260" s="82"/>
      <c r="AKM260" s="82"/>
      <c r="AKN260" s="82"/>
      <c r="AKO260" s="82"/>
      <c r="AKP260" s="82"/>
      <c r="AKQ260" s="82"/>
      <c r="AKR260" s="82"/>
      <c r="AKS260" s="82"/>
      <c r="AKT260" s="82"/>
      <c r="AKU260" s="82"/>
      <c r="AKV260" s="82"/>
      <c r="AKW260" s="82"/>
      <c r="AKX260" s="82"/>
      <c r="AKY260" s="82"/>
      <c r="AKZ260" s="82"/>
      <c r="ALA260" s="82"/>
      <c r="ALB260" s="82"/>
      <c r="ALC260" s="82"/>
      <c r="ALD260" s="82"/>
      <c r="ALE260" s="82"/>
      <c r="ALF260" s="82"/>
      <c r="ALG260" s="82"/>
      <c r="ALH260" s="82"/>
      <c r="ALI260" s="82"/>
      <c r="ALJ260" s="82"/>
      <c r="ALK260" s="82"/>
      <c r="ALL260" s="82"/>
      <c r="ALM260" s="82"/>
      <c r="ALN260" s="82"/>
      <c r="ALO260" s="82"/>
      <c r="ALP260" s="82"/>
      <c r="ALQ260" s="82"/>
      <c r="ALR260" s="82"/>
      <c r="ALS260" s="82"/>
      <c r="ALT260" s="82"/>
      <c r="ALU260" s="82"/>
      <c r="ALV260" s="82"/>
      <c r="ALW260" s="82"/>
      <c r="ALX260" s="82"/>
      <c r="ALY260" s="82"/>
      <c r="ALZ260" s="82"/>
      <c r="AMA260" s="82"/>
      <c r="AMB260" s="82"/>
      <c r="AMC260" s="82"/>
      <c r="AMD260" s="82"/>
      <c r="AME260" s="82"/>
      <c r="AMF260" s="82"/>
      <c r="AMG260" s="82"/>
      <c r="AMH260" s="82"/>
      <c r="AMI260" s="82"/>
      <c r="AMJ260" s="82"/>
    </row>
    <row r="261" spans="1:1024" s="84" customFormat="1" ht="24.75" customHeight="1" outlineLevel="1" x14ac:dyDescent="0.2">
      <c r="A261" s="96" t="s">
        <v>306</v>
      </c>
      <c r="B261" s="96" t="s">
        <v>307</v>
      </c>
      <c r="C261" s="96" t="s">
        <v>15</v>
      </c>
      <c r="D261" s="91" t="s">
        <v>651</v>
      </c>
      <c r="E261" s="100" t="s">
        <v>331</v>
      </c>
      <c r="F261" s="195">
        <v>1</v>
      </c>
      <c r="G261" s="196"/>
      <c r="H261" s="93"/>
      <c r="I261" s="94">
        <f>ROUND(H261*F261,2)</f>
        <v>0</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c r="DR261" s="82"/>
      <c r="DS261" s="82"/>
      <c r="DT261" s="82"/>
      <c r="DU261" s="82"/>
      <c r="DV261" s="82"/>
      <c r="DW261" s="82"/>
      <c r="DX261" s="82"/>
      <c r="DY261" s="82"/>
      <c r="DZ261" s="82"/>
      <c r="EA261" s="82"/>
      <c r="EB261" s="82"/>
      <c r="EC261" s="82"/>
      <c r="ED261" s="82"/>
      <c r="EE261" s="82"/>
      <c r="EF261" s="82"/>
      <c r="EG261" s="82"/>
      <c r="EH261" s="82"/>
      <c r="EI261" s="82"/>
      <c r="EJ261" s="82"/>
      <c r="EK261" s="82"/>
      <c r="EL261" s="82"/>
      <c r="EM261" s="82"/>
      <c r="EN261" s="82"/>
      <c r="EO261" s="82"/>
      <c r="EP261" s="82"/>
      <c r="EQ261" s="82"/>
      <c r="ER261" s="82"/>
      <c r="ES261" s="82"/>
      <c r="ET261" s="82"/>
      <c r="EU261" s="82"/>
      <c r="EV261" s="82"/>
      <c r="EW261" s="82"/>
      <c r="EX261" s="82"/>
      <c r="EY261" s="82"/>
      <c r="EZ261" s="82"/>
      <c r="FA261" s="82"/>
      <c r="FB261" s="82"/>
      <c r="FC261" s="82"/>
      <c r="FD261" s="82"/>
      <c r="FE261" s="82"/>
      <c r="FF261" s="82"/>
      <c r="FG261" s="82"/>
      <c r="FH261" s="82"/>
      <c r="FI261" s="82"/>
      <c r="FJ261" s="82"/>
      <c r="FK261" s="82"/>
      <c r="FL261" s="82"/>
      <c r="FM261" s="82"/>
      <c r="FN261" s="82"/>
      <c r="FO261" s="82"/>
      <c r="FP261" s="82"/>
      <c r="FQ261" s="82"/>
      <c r="FR261" s="82"/>
      <c r="FS261" s="82"/>
      <c r="FT261" s="82"/>
      <c r="FU261" s="82"/>
      <c r="FV261" s="82"/>
      <c r="FW261" s="82"/>
      <c r="FX261" s="82"/>
      <c r="FY261" s="82"/>
      <c r="FZ261" s="82"/>
      <c r="GA261" s="82"/>
      <c r="GB261" s="82"/>
      <c r="GC261" s="82"/>
      <c r="GD261" s="82"/>
      <c r="GE261" s="82"/>
      <c r="GF261" s="82"/>
      <c r="GG261" s="82"/>
      <c r="GH261" s="82"/>
      <c r="GI261" s="82"/>
      <c r="GJ261" s="82"/>
      <c r="GK261" s="82"/>
      <c r="GL261" s="82"/>
      <c r="GM261" s="82"/>
      <c r="GN261" s="82"/>
      <c r="GO261" s="82"/>
      <c r="GP261" s="82"/>
      <c r="GQ261" s="82"/>
      <c r="GR261" s="82"/>
      <c r="GS261" s="82"/>
      <c r="GT261" s="82"/>
      <c r="GU261" s="82"/>
      <c r="GV261" s="82"/>
      <c r="GW261" s="82"/>
      <c r="GX261" s="82"/>
      <c r="GY261" s="82"/>
      <c r="GZ261" s="82"/>
      <c r="HA261" s="82"/>
      <c r="HB261" s="82"/>
      <c r="HC261" s="82"/>
      <c r="HD261" s="82"/>
      <c r="HE261" s="82"/>
      <c r="HF261" s="82"/>
      <c r="HG261" s="82"/>
      <c r="HH261" s="82"/>
      <c r="HI261" s="82"/>
      <c r="HJ261" s="82"/>
      <c r="HK261" s="82"/>
      <c r="HL261" s="82"/>
      <c r="HM261" s="82"/>
      <c r="HN261" s="82"/>
      <c r="HO261" s="82"/>
      <c r="HP261" s="82"/>
      <c r="HQ261" s="82"/>
      <c r="HR261" s="82"/>
      <c r="HS261" s="82"/>
      <c r="HT261" s="82"/>
      <c r="HU261" s="82"/>
      <c r="HV261" s="82"/>
      <c r="HW261" s="82"/>
      <c r="HX261" s="82"/>
      <c r="HY261" s="82"/>
      <c r="HZ261" s="82"/>
      <c r="IA261" s="82"/>
      <c r="IB261" s="82"/>
      <c r="IC261" s="82"/>
      <c r="ID261" s="82"/>
      <c r="IE261" s="82"/>
      <c r="IF261" s="82"/>
      <c r="IG261" s="82"/>
      <c r="IH261" s="82"/>
      <c r="II261" s="82"/>
      <c r="IJ261" s="82"/>
      <c r="IK261" s="82"/>
      <c r="IL261" s="82"/>
      <c r="IM261" s="82"/>
      <c r="IN261" s="82"/>
      <c r="IO261" s="82"/>
      <c r="IP261" s="82"/>
      <c r="IQ261" s="82"/>
      <c r="IR261" s="82"/>
      <c r="IS261" s="82"/>
      <c r="IT261" s="82"/>
      <c r="IU261" s="82"/>
      <c r="IV261" s="82"/>
      <c r="IW261" s="82"/>
      <c r="IX261" s="82"/>
      <c r="IY261" s="82"/>
      <c r="IZ261" s="82"/>
      <c r="JA261" s="82"/>
      <c r="JB261" s="82"/>
      <c r="JC261" s="82"/>
      <c r="JD261" s="82"/>
      <c r="JE261" s="82"/>
      <c r="JF261" s="82"/>
      <c r="JG261" s="82"/>
      <c r="JH261" s="82"/>
      <c r="JI261" s="82"/>
      <c r="JJ261" s="82"/>
      <c r="JK261" s="82"/>
      <c r="JL261" s="82"/>
      <c r="JM261" s="82"/>
      <c r="JN261" s="82"/>
      <c r="JO261" s="82"/>
      <c r="JP261" s="82"/>
      <c r="JQ261" s="82"/>
      <c r="JR261" s="82"/>
      <c r="JS261" s="82"/>
      <c r="JT261" s="82"/>
      <c r="JU261" s="82"/>
      <c r="JV261" s="82"/>
      <c r="JW261" s="82"/>
      <c r="JX261" s="82"/>
      <c r="JY261" s="82"/>
      <c r="JZ261" s="82"/>
      <c r="KA261" s="82"/>
      <c r="KB261" s="82"/>
      <c r="KC261" s="82"/>
      <c r="KD261" s="82"/>
      <c r="KE261" s="82"/>
      <c r="KF261" s="82"/>
      <c r="KG261" s="82"/>
      <c r="KH261" s="82"/>
      <c r="KI261" s="82"/>
      <c r="KJ261" s="82"/>
      <c r="KK261" s="82"/>
      <c r="KL261" s="82"/>
      <c r="KM261" s="82"/>
      <c r="KN261" s="82"/>
      <c r="KO261" s="82"/>
      <c r="KP261" s="82"/>
      <c r="KQ261" s="82"/>
      <c r="KR261" s="82"/>
      <c r="KS261" s="82"/>
      <c r="KT261" s="82"/>
      <c r="KU261" s="82"/>
      <c r="KV261" s="82"/>
      <c r="KW261" s="82"/>
      <c r="KX261" s="82"/>
      <c r="KY261" s="82"/>
      <c r="KZ261" s="82"/>
      <c r="LA261" s="82"/>
      <c r="LB261" s="82"/>
      <c r="LC261" s="82"/>
      <c r="LD261" s="82"/>
      <c r="LE261" s="82"/>
      <c r="LF261" s="82"/>
      <c r="LG261" s="82"/>
      <c r="LH261" s="82"/>
      <c r="LI261" s="82"/>
      <c r="LJ261" s="82"/>
      <c r="LK261" s="82"/>
      <c r="LL261" s="82"/>
      <c r="LM261" s="82"/>
      <c r="LN261" s="82"/>
      <c r="LO261" s="82"/>
      <c r="LP261" s="82"/>
      <c r="LQ261" s="82"/>
      <c r="LR261" s="82"/>
      <c r="LS261" s="82"/>
      <c r="LT261" s="82"/>
      <c r="LU261" s="82"/>
      <c r="LV261" s="82"/>
      <c r="LW261" s="82"/>
      <c r="LX261" s="82"/>
      <c r="LY261" s="82"/>
      <c r="LZ261" s="82"/>
      <c r="MA261" s="82"/>
      <c r="MB261" s="82"/>
      <c r="MC261" s="82"/>
      <c r="MD261" s="82"/>
      <c r="ME261" s="82"/>
      <c r="MF261" s="82"/>
      <c r="MG261" s="82"/>
      <c r="MH261" s="82"/>
      <c r="MI261" s="82"/>
      <c r="MJ261" s="82"/>
      <c r="MK261" s="82"/>
      <c r="ML261" s="82"/>
      <c r="MM261" s="82"/>
      <c r="MN261" s="82"/>
      <c r="MO261" s="82"/>
      <c r="MP261" s="82"/>
      <c r="MQ261" s="82"/>
      <c r="MR261" s="82"/>
      <c r="MS261" s="82"/>
      <c r="MT261" s="82"/>
      <c r="MU261" s="82"/>
      <c r="MV261" s="82"/>
      <c r="MW261" s="82"/>
      <c r="MX261" s="82"/>
      <c r="MY261" s="82"/>
      <c r="MZ261" s="82"/>
      <c r="NA261" s="82"/>
      <c r="NB261" s="82"/>
      <c r="NC261" s="82"/>
      <c r="ND261" s="82"/>
      <c r="NE261" s="82"/>
      <c r="NF261" s="82"/>
      <c r="NG261" s="82"/>
      <c r="NH261" s="82"/>
      <c r="NI261" s="82"/>
      <c r="NJ261" s="82"/>
      <c r="NK261" s="82"/>
      <c r="NL261" s="82"/>
      <c r="NM261" s="82"/>
      <c r="NN261" s="82"/>
      <c r="NO261" s="82"/>
      <c r="NP261" s="82"/>
      <c r="NQ261" s="82"/>
      <c r="NR261" s="82"/>
      <c r="NS261" s="82"/>
      <c r="NT261" s="82"/>
      <c r="NU261" s="82"/>
      <c r="NV261" s="82"/>
      <c r="NW261" s="82"/>
      <c r="NX261" s="82"/>
      <c r="NY261" s="82"/>
      <c r="NZ261" s="82"/>
      <c r="OA261" s="82"/>
      <c r="OB261" s="82"/>
      <c r="OC261" s="82"/>
      <c r="OD261" s="82"/>
      <c r="OE261" s="82"/>
      <c r="OF261" s="82"/>
      <c r="OG261" s="82"/>
      <c r="OH261" s="82"/>
      <c r="OI261" s="82"/>
      <c r="OJ261" s="82"/>
      <c r="OK261" s="82"/>
      <c r="OL261" s="82"/>
      <c r="OM261" s="82"/>
      <c r="ON261" s="82"/>
      <c r="OO261" s="82"/>
      <c r="OP261" s="82"/>
      <c r="OQ261" s="82"/>
      <c r="OR261" s="82"/>
      <c r="OS261" s="82"/>
      <c r="OT261" s="82"/>
      <c r="OU261" s="82"/>
      <c r="OV261" s="82"/>
      <c r="OW261" s="82"/>
      <c r="OX261" s="82"/>
      <c r="OY261" s="82"/>
      <c r="OZ261" s="82"/>
      <c r="PA261" s="82"/>
      <c r="PB261" s="82"/>
      <c r="PC261" s="82"/>
      <c r="PD261" s="82"/>
      <c r="PE261" s="82"/>
      <c r="PF261" s="82"/>
      <c r="PG261" s="82"/>
      <c r="PH261" s="82"/>
      <c r="PI261" s="82"/>
      <c r="PJ261" s="82"/>
      <c r="PK261" s="82"/>
      <c r="PL261" s="82"/>
      <c r="PM261" s="82"/>
      <c r="PN261" s="82"/>
      <c r="PO261" s="82"/>
      <c r="PP261" s="82"/>
      <c r="PQ261" s="82"/>
      <c r="PR261" s="82"/>
      <c r="PS261" s="82"/>
      <c r="PT261" s="82"/>
      <c r="PU261" s="82"/>
      <c r="PV261" s="82"/>
      <c r="PW261" s="82"/>
      <c r="PX261" s="82"/>
      <c r="PY261" s="82"/>
      <c r="PZ261" s="82"/>
      <c r="QA261" s="82"/>
      <c r="QB261" s="82"/>
      <c r="QC261" s="82"/>
      <c r="QD261" s="82"/>
      <c r="QE261" s="82"/>
      <c r="QF261" s="82"/>
      <c r="QG261" s="82"/>
      <c r="QH261" s="82"/>
      <c r="QI261" s="82"/>
      <c r="QJ261" s="82"/>
      <c r="QK261" s="82"/>
      <c r="QL261" s="82"/>
      <c r="QM261" s="82"/>
      <c r="QN261" s="82"/>
      <c r="QO261" s="82"/>
      <c r="QP261" s="82"/>
      <c r="QQ261" s="82"/>
      <c r="QR261" s="82"/>
      <c r="QS261" s="82"/>
      <c r="QT261" s="82"/>
      <c r="QU261" s="82"/>
      <c r="QV261" s="82"/>
      <c r="QW261" s="82"/>
      <c r="QX261" s="82"/>
      <c r="QY261" s="82"/>
      <c r="QZ261" s="82"/>
      <c r="RA261" s="82"/>
      <c r="RB261" s="82"/>
      <c r="RC261" s="82"/>
      <c r="RD261" s="82"/>
      <c r="RE261" s="82"/>
      <c r="RF261" s="82"/>
      <c r="RG261" s="82"/>
      <c r="RH261" s="82"/>
      <c r="RI261" s="82"/>
      <c r="RJ261" s="82"/>
      <c r="RK261" s="82"/>
      <c r="RL261" s="82"/>
      <c r="RM261" s="82"/>
      <c r="RN261" s="82"/>
      <c r="RO261" s="82"/>
      <c r="RP261" s="82"/>
      <c r="RQ261" s="82"/>
      <c r="RR261" s="82"/>
      <c r="RS261" s="82"/>
      <c r="RT261" s="82"/>
      <c r="RU261" s="82"/>
      <c r="RV261" s="82"/>
      <c r="RW261" s="82"/>
      <c r="RX261" s="82"/>
      <c r="RY261" s="82"/>
      <c r="RZ261" s="82"/>
      <c r="SA261" s="82"/>
      <c r="SB261" s="82"/>
      <c r="SC261" s="82"/>
      <c r="SD261" s="82"/>
      <c r="SE261" s="82"/>
      <c r="SF261" s="82"/>
      <c r="SG261" s="82"/>
      <c r="SH261" s="82"/>
      <c r="SI261" s="82"/>
      <c r="SJ261" s="82"/>
      <c r="SK261" s="82"/>
      <c r="SL261" s="82"/>
      <c r="SM261" s="82"/>
      <c r="SN261" s="82"/>
      <c r="SO261" s="82"/>
      <c r="SP261" s="82"/>
      <c r="SQ261" s="82"/>
      <c r="SR261" s="82"/>
      <c r="SS261" s="82"/>
      <c r="ST261" s="82"/>
      <c r="SU261" s="82"/>
      <c r="SV261" s="82"/>
      <c r="SW261" s="82"/>
      <c r="SX261" s="82"/>
      <c r="SY261" s="82"/>
      <c r="SZ261" s="82"/>
      <c r="TA261" s="82"/>
      <c r="TB261" s="82"/>
      <c r="TC261" s="82"/>
      <c r="TD261" s="82"/>
      <c r="TE261" s="82"/>
      <c r="TF261" s="82"/>
      <c r="TG261" s="82"/>
      <c r="TH261" s="82"/>
      <c r="TI261" s="82"/>
      <c r="TJ261" s="82"/>
      <c r="TK261" s="82"/>
      <c r="TL261" s="82"/>
      <c r="TM261" s="82"/>
      <c r="TN261" s="82"/>
      <c r="TO261" s="82"/>
      <c r="TP261" s="82"/>
      <c r="TQ261" s="82"/>
      <c r="TR261" s="82"/>
      <c r="TS261" s="82"/>
      <c r="TT261" s="82"/>
      <c r="TU261" s="82"/>
      <c r="TV261" s="82"/>
      <c r="TW261" s="82"/>
      <c r="TX261" s="82"/>
      <c r="TY261" s="82"/>
      <c r="TZ261" s="82"/>
      <c r="UA261" s="82"/>
      <c r="UB261" s="82"/>
      <c r="UC261" s="82"/>
      <c r="UD261" s="82"/>
      <c r="UE261" s="82"/>
      <c r="UF261" s="82"/>
      <c r="UG261" s="82"/>
      <c r="UH261" s="82"/>
      <c r="UI261" s="82"/>
      <c r="UJ261" s="82"/>
      <c r="UK261" s="82"/>
      <c r="UL261" s="82"/>
      <c r="UM261" s="82"/>
      <c r="UN261" s="82"/>
      <c r="UO261" s="82"/>
      <c r="UP261" s="82"/>
      <c r="UQ261" s="82"/>
      <c r="UR261" s="82"/>
      <c r="US261" s="82"/>
      <c r="UT261" s="82"/>
      <c r="UU261" s="82"/>
      <c r="UV261" s="82"/>
      <c r="UW261" s="82"/>
      <c r="UX261" s="82"/>
      <c r="UY261" s="82"/>
      <c r="UZ261" s="82"/>
      <c r="VA261" s="82"/>
      <c r="VB261" s="82"/>
      <c r="VC261" s="82"/>
      <c r="VD261" s="82"/>
      <c r="VE261" s="82"/>
      <c r="VF261" s="82"/>
      <c r="VG261" s="82"/>
      <c r="VH261" s="82"/>
      <c r="VI261" s="82"/>
      <c r="VJ261" s="82"/>
      <c r="VK261" s="82"/>
      <c r="VL261" s="82"/>
      <c r="VM261" s="82"/>
      <c r="VN261" s="82"/>
      <c r="VO261" s="82"/>
      <c r="VP261" s="82"/>
      <c r="VQ261" s="82"/>
      <c r="VR261" s="82"/>
      <c r="VS261" s="82"/>
      <c r="VT261" s="82"/>
      <c r="VU261" s="82"/>
      <c r="VV261" s="82"/>
      <c r="VW261" s="82"/>
      <c r="VX261" s="82"/>
      <c r="VY261" s="82"/>
      <c r="VZ261" s="82"/>
      <c r="WA261" s="82"/>
      <c r="WB261" s="82"/>
      <c r="WC261" s="82"/>
      <c r="WD261" s="82"/>
      <c r="WE261" s="82"/>
      <c r="WF261" s="82"/>
      <c r="WG261" s="82"/>
      <c r="WH261" s="82"/>
      <c r="WI261" s="82"/>
      <c r="WJ261" s="82"/>
      <c r="WK261" s="82"/>
      <c r="WL261" s="82"/>
      <c r="WM261" s="82"/>
      <c r="WN261" s="82"/>
      <c r="WO261" s="82"/>
      <c r="WP261" s="82"/>
      <c r="WQ261" s="82"/>
      <c r="WR261" s="82"/>
      <c r="WS261" s="82"/>
      <c r="WT261" s="82"/>
      <c r="WU261" s="82"/>
      <c r="WV261" s="82"/>
      <c r="WW261" s="82"/>
      <c r="WX261" s="82"/>
      <c r="WY261" s="82"/>
      <c r="WZ261" s="82"/>
      <c r="XA261" s="82"/>
      <c r="XB261" s="82"/>
      <c r="XC261" s="82"/>
      <c r="XD261" s="82"/>
      <c r="XE261" s="82"/>
      <c r="XF261" s="82"/>
      <c r="XG261" s="82"/>
      <c r="XH261" s="82"/>
      <c r="XI261" s="82"/>
      <c r="XJ261" s="82"/>
      <c r="XK261" s="82"/>
      <c r="XL261" s="82"/>
      <c r="XM261" s="82"/>
      <c r="XN261" s="82"/>
      <c r="XO261" s="82"/>
      <c r="XP261" s="82"/>
      <c r="XQ261" s="82"/>
      <c r="XR261" s="82"/>
      <c r="XS261" s="82"/>
      <c r="XT261" s="82"/>
      <c r="XU261" s="82"/>
      <c r="XV261" s="82"/>
      <c r="XW261" s="82"/>
      <c r="XX261" s="82"/>
      <c r="XY261" s="82"/>
      <c r="XZ261" s="82"/>
      <c r="YA261" s="82"/>
      <c r="YB261" s="82"/>
      <c r="YC261" s="82"/>
      <c r="YD261" s="82"/>
      <c r="YE261" s="82"/>
      <c r="YF261" s="82"/>
      <c r="YG261" s="82"/>
      <c r="YH261" s="82"/>
      <c r="YI261" s="82"/>
      <c r="YJ261" s="82"/>
      <c r="YK261" s="82"/>
      <c r="YL261" s="82"/>
      <c r="YM261" s="82"/>
      <c r="YN261" s="82"/>
      <c r="YO261" s="82"/>
      <c r="YP261" s="82"/>
      <c r="YQ261" s="82"/>
      <c r="YR261" s="82"/>
      <c r="YS261" s="82"/>
      <c r="YT261" s="82"/>
      <c r="YU261" s="82"/>
      <c r="YV261" s="82"/>
      <c r="YW261" s="82"/>
      <c r="YX261" s="82"/>
      <c r="YY261" s="82"/>
      <c r="YZ261" s="82"/>
      <c r="ZA261" s="82"/>
      <c r="ZB261" s="82"/>
      <c r="ZC261" s="82"/>
      <c r="ZD261" s="82"/>
      <c r="ZE261" s="82"/>
      <c r="ZF261" s="82"/>
      <c r="ZG261" s="82"/>
      <c r="ZH261" s="82"/>
      <c r="ZI261" s="82"/>
      <c r="ZJ261" s="82"/>
      <c r="ZK261" s="82"/>
      <c r="ZL261" s="82"/>
      <c r="ZM261" s="82"/>
      <c r="ZN261" s="82"/>
      <c r="ZO261" s="82"/>
      <c r="ZP261" s="82"/>
      <c r="ZQ261" s="82"/>
      <c r="ZR261" s="82"/>
      <c r="ZS261" s="82"/>
      <c r="ZT261" s="82"/>
      <c r="ZU261" s="82"/>
      <c r="ZV261" s="82"/>
      <c r="ZW261" s="82"/>
      <c r="ZX261" s="82"/>
      <c r="ZY261" s="82"/>
      <c r="ZZ261" s="82"/>
      <c r="AAA261" s="82"/>
      <c r="AAB261" s="82"/>
      <c r="AAC261" s="82"/>
      <c r="AAD261" s="82"/>
      <c r="AAE261" s="82"/>
      <c r="AAF261" s="82"/>
      <c r="AAG261" s="82"/>
      <c r="AAH261" s="82"/>
      <c r="AAI261" s="82"/>
      <c r="AAJ261" s="82"/>
      <c r="AAK261" s="82"/>
      <c r="AAL261" s="82"/>
      <c r="AAM261" s="82"/>
      <c r="AAN261" s="82"/>
      <c r="AAO261" s="82"/>
      <c r="AAP261" s="82"/>
      <c r="AAQ261" s="82"/>
      <c r="AAR261" s="82"/>
      <c r="AAS261" s="82"/>
      <c r="AAT261" s="82"/>
      <c r="AAU261" s="82"/>
      <c r="AAV261" s="82"/>
      <c r="AAW261" s="82"/>
      <c r="AAX261" s="82"/>
      <c r="AAY261" s="82"/>
      <c r="AAZ261" s="82"/>
      <c r="ABA261" s="82"/>
      <c r="ABB261" s="82"/>
      <c r="ABC261" s="82"/>
      <c r="ABD261" s="82"/>
      <c r="ABE261" s="82"/>
      <c r="ABF261" s="82"/>
      <c r="ABG261" s="82"/>
      <c r="ABH261" s="82"/>
      <c r="ABI261" s="82"/>
      <c r="ABJ261" s="82"/>
      <c r="ABK261" s="82"/>
      <c r="ABL261" s="82"/>
      <c r="ABM261" s="82"/>
      <c r="ABN261" s="82"/>
      <c r="ABO261" s="82"/>
      <c r="ABP261" s="82"/>
      <c r="ABQ261" s="82"/>
      <c r="ABR261" s="82"/>
      <c r="ABS261" s="82"/>
      <c r="ABT261" s="82"/>
      <c r="ABU261" s="82"/>
      <c r="ABV261" s="82"/>
      <c r="ABW261" s="82"/>
      <c r="ABX261" s="82"/>
      <c r="ABY261" s="82"/>
      <c r="ABZ261" s="82"/>
      <c r="ACA261" s="82"/>
      <c r="ACB261" s="82"/>
      <c r="ACC261" s="82"/>
      <c r="ACD261" s="82"/>
      <c r="ACE261" s="82"/>
      <c r="ACF261" s="82"/>
      <c r="ACG261" s="82"/>
      <c r="ACH261" s="82"/>
      <c r="ACI261" s="82"/>
      <c r="ACJ261" s="82"/>
      <c r="ACK261" s="82"/>
      <c r="ACL261" s="82"/>
      <c r="ACM261" s="82"/>
      <c r="ACN261" s="82"/>
      <c r="ACO261" s="82"/>
      <c r="ACP261" s="82"/>
      <c r="ACQ261" s="82"/>
      <c r="ACR261" s="82"/>
      <c r="ACS261" s="82"/>
      <c r="ACT261" s="82"/>
      <c r="ACU261" s="82"/>
      <c r="ACV261" s="82"/>
      <c r="ACW261" s="82"/>
      <c r="ACX261" s="82"/>
      <c r="ACY261" s="82"/>
      <c r="ACZ261" s="82"/>
      <c r="ADA261" s="82"/>
      <c r="ADB261" s="82"/>
      <c r="ADC261" s="82"/>
      <c r="ADD261" s="82"/>
      <c r="ADE261" s="82"/>
      <c r="ADF261" s="82"/>
      <c r="ADG261" s="82"/>
      <c r="ADH261" s="82"/>
      <c r="ADI261" s="82"/>
      <c r="ADJ261" s="82"/>
      <c r="ADK261" s="82"/>
      <c r="ADL261" s="82"/>
      <c r="ADM261" s="82"/>
      <c r="ADN261" s="82"/>
      <c r="ADO261" s="82"/>
      <c r="ADP261" s="82"/>
      <c r="ADQ261" s="82"/>
      <c r="ADR261" s="82"/>
      <c r="ADS261" s="82"/>
      <c r="ADT261" s="82"/>
      <c r="ADU261" s="82"/>
      <c r="ADV261" s="82"/>
      <c r="ADW261" s="82"/>
      <c r="ADX261" s="82"/>
      <c r="ADY261" s="82"/>
      <c r="ADZ261" s="82"/>
      <c r="AEA261" s="82"/>
      <c r="AEB261" s="82"/>
      <c r="AEC261" s="82"/>
      <c r="AED261" s="82"/>
      <c r="AEE261" s="82"/>
      <c r="AEF261" s="82"/>
      <c r="AEG261" s="82"/>
      <c r="AEH261" s="82"/>
      <c r="AEI261" s="82"/>
      <c r="AEJ261" s="82"/>
      <c r="AEK261" s="82"/>
      <c r="AEL261" s="82"/>
      <c r="AEM261" s="82"/>
      <c r="AEN261" s="82"/>
      <c r="AEO261" s="82"/>
      <c r="AEP261" s="82"/>
      <c r="AEQ261" s="82"/>
      <c r="AER261" s="82"/>
      <c r="AES261" s="82"/>
      <c r="AET261" s="82"/>
      <c r="AEU261" s="82"/>
      <c r="AEV261" s="82"/>
      <c r="AEW261" s="82"/>
      <c r="AEX261" s="82"/>
      <c r="AEY261" s="82"/>
      <c r="AEZ261" s="82"/>
      <c r="AFA261" s="82"/>
      <c r="AFB261" s="82"/>
      <c r="AFC261" s="82"/>
      <c r="AFD261" s="82"/>
      <c r="AFE261" s="82"/>
      <c r="AFF261" s="82"/>
      <c r="AFG261" s="82"/>
      <c r="AFH261" s="82"/>
      <c r="AFI261" s="82"/>
      <c r="AFJ261" s="82"/>
      <c r="AFK261" s="82"/>
      <c r="AFL261" s="82"/>
      <c r="AFM261" s="82"/>
      <c r="AFN261" s="82"/>
      <c r="AFO261" s="82"/>
      <c r="AFP261" s="82"/>
      <c r="AFQ261" s="82"/>
      <c r="AFR261" s="82"/>
      <c r="AFS261" s="82"/>
      <c r="AFT261" s="82"/>
      <c r="AFU261" s="82"/>
      <c r="AFV261" s="82"/>
      <c r="AFW261" s="82"/>
      <c r="AFX261" s="82"/>
      <c r="AFY261" s="82"/>
      <c r="AFZ261" s="82"/>
      <c r="AGA261" s="82"/>
      <c r="AGB261" s="82"/>
      <c r="AGC261" s="82"/>
      <c r="AGD261" s="82"/>
      <c r="AGE261" s="82"/>
      <c r="AGF261" s="82"/>
      <c r="AGG261" s="82"/>
      <c r="AGH261" s="82"/>
      <c r="AGI261" s="82"/>
      <c r="AGJ261" s="82"/>
      <c r="AGK261" s="82"/>
      <c r="AGL261" s="82"/>
      <c r="AGM261" s="82"/>
      <c r="AGN261" s="82"/>
      <c r="AGO261" s="82"/>
      <c r="AGP261" s="82"/>
      <c r="AGQ261" s="82"/>
      <c r="AGR261" s="82"/>
      <c r="AGS261" s="82"/>
      <c r="AGT261" s="82"/>
      <c r="AGU261" s="82"/>
      <c r="AGV261" s="82"/>
      <c r="AGW261" s="82"/>
      <c r="AGX261" s="82"/>
      <c r="AGY261" s="82"/>
      <c r="AGZ261" s="82"/>
      <c r="AHA261" s="82"/>
      <c r="AHB261" s="82"/>
      <c r="AHC261" s="82"/>
      <c r="AHD261" s="82"/>
      <c r="AHE261" s="82"/>
      <c r="AHF261" s="82"/>
      <c r="AHG261" s="82"/>
      <c r="AHH261" s="82"/>
      <c r="AHI261" s="82"/>
      <c r="AHJ261" s="82"/>
      <c r="AHK261" s="82"/>
      <c r="AHL261" s="82"/>
      <c r="AHM261" s="82"/>
      <c r="AHN261" s="82"/>
      <c r="AHO261" s="82"/>
      <c r="AHP261" s="82"/>
      <c r="AHQ261" s="82"/>
      <c r="AHR261" s="82"/>
      <c r="AHS261" s="82"/>
      <c r="AHT261" s="82"/>
      <c r="AHU261" s="82"/>
      <c r="AHV261" s="82"/>
      <c r="AHW261" s="82"/>
      <c r="AHX261" s="82"/>
      <c r="AHY261" s="82"/>
      <c r="AHZ261" s="82"/>
      <c r="AIA261" s="82"/>
      <c r="AIB261" s="82"/>
      <c r="AIC261" s="82"/>
      <c r="AID261" s="82"/>
      <c r="AIE261" s="82"/>
      <c r="AIF261" s="82"/>
      <c r="AIG261" s="82"/>
      <c r="AIH261" s="82"/>
      <c r="AII261" s="82"/>
      <c r="AIJ261" s="82"/>
      <c r="AIK261" s="82"/>
      <c r="AIL261" s="82"/>
      <c r="AIM261" s="82"/>
      <c r="AIN261" s="82"/>
      <c r="AIO261" s="82"/>
      <c r="AIP261" s="82"/>
      <c r="AIQ261" s="82"/>
      <c r="AIR261" s="82"/>
      <c r="AIS261" s="82"/>
      <c r="AIT261" s="82"/>
      <c r="AIU261" s="82"/>
      <c r="AIV261" s="82"/>
      <c r="AIW261" s="82"/>
      <c r="AIX261" s="82"/>
      <c r="AIY261" s="82"/>
      <c r="AIZ261" s="82"/>
      <c r="AJA261" s="82"/>
      <c r="AJB261" s="82"/>
      <c r="AJC261" s="82"/>
      <c r="AJD261" s="82"/>
      <c r="AJE261" s="82"/>
      <c r="AJF261" s="82"/>
      <c r="AJG261" s="82"/>
      <c r="AJH261" s="82"/>
      <c r="AJI261" s="82"/>
      <c r="AJJ261" s="82"/>
      <c r="AJK261" s="82"/>
      <c r="AJL261" s="82"/>
      <c r="AJM261" s="82"/>
      <c r="AJN261" s="82"/>
      <c r="AJO261" s="82"/>
      <c r="AJP261" s="82"/>
      <c r="AJQ261" s="82"/>
      <c r="AJR261" s="82"/>
      <c r="AJS261" s="82"/>
      <c r="AJT261" s="82"/>
      <c r="AJU261" s="82"/>
      <c r="AJV261" s="82"/>
      <c r="AJW261" s="82"/>
      <c r="AJX261" s="82"/>
      <c r="AJY261" s="82"/>
      <c r="AJZ261" s="82"/>
      <c r="AKA261" s="82"/>
      <c r="AKB261" s="82"/>
      <c r="AKC261" s="82"/>
      <c r="AKD261" s="82"/>
      <c r="AKE261" s="82"/>
      <c r="AKF261" s="82"/>
      <c r="AKG261" s="82"/>
      <c r="AKH261" s="82"/>
      <c r="AKI261" s="82"/>
      <c r="AKJ261" s="82"/>
      <c r="AKK261" s="82"/>
      <c r="AKL261" s="82"/>
      <c r="AKM261" s="82"/>
      <c r="AKN261" s="82"/>
      <c r="AKO261" s="82"/>
      <c r="AKP261" s="82"/>
      <c r="AKQ261" s="82"/>
      <c r="AKR261" s="82"/>
      <c r="AKS261" s="82"/>
      <c r="AKT261" s="82"/>
      <c r="AKU261" s="82"/>
      <c r="AKV261" s="82"/>
      <c r="AKW261" s="82"/>
      <c r="AKX261" s="82"/>
      <c r="AKY261" s="82"/>
      <c r="AKZ261" s="82"/>
      <c r="ALA261" s="82"/>
      <c r="ALB261" s="82"/>
      <c r="ALC261" s="82"/>
      <c r="ALD261" s="82"/>
      <c r="ALE261" s="82"/>
      <c r="ALF261" s="82"/>
      <c r="ALG261" s="82"/>
      <c r="ALH261" s="82"/>
      <c r="ALI261" s="82"/>
      <c r="ALJ261" s="82"/>
      <c r="ALK261" s="82"/>
      <c r="ALL261" s="82"/>
      <c r="ALM261" s="82"/>
      <c r="ALN261" s="82"/>
      <c r="ALO261" s="82"/>
      <c r="ALP261" s="82"/>
      <c r="ALQ261" s="82"/>
      <c r="ALR261" s="82"/>
      <c r="ALS261" s="82"/>
      <c r="ALT261" s="82"/>
      <c r="ALU261" s="82"/>
      <c r="ALV261" s="82"/>
      <c r="ALW261" s="82"/>
      <c r="ALX261" s="82"/>
      <c r="ALY261" s="82"/>
      <c r="ALZ261" s="82"/>
      <c r="AMA261" s="82"/>
      <c r="AMB261" s="82"/>
      <c r="AMC261" s="82"/>
      <c r="AMD261" s="82"/>
      <c r="AME261" s="82"/>
      <c r="AMF261" s="82"/>
      <c r="AMG261" s="82"/>
      <c r="AMH261" s="82"/>
      <c r="AMI261" s="82"/>
      <c r="AMJ261" s="82"/>
    </row>
    <row r="262" spans="1:1024" s="84" customFormat="1" ht="32.25" customHeight="1" outlineLevel="1" x14ac:dyDescent="0.2">
      <c r="A262" s="96" t="s">
        <v>308</v>
      </c>
      <c r="B262" s="197" t="s">
        <v>309</v>
      </c>
      <c r="C262" s="197" t="s">
        <v>15</v>
      </c>
      <c r="D262" s="198" t="s">
        <v>652</v>
      </c>
      <c r="E262" s="100" t="s">
        <v>331</v>
      </c>
      <c r="F262" s="199">
        <v>3</v>
      </c>
      <c r="G262" s="200"/>
      <c r="H262" s="175"/>
      <c r="I262" s="201">
        <f t="shared" ref="I262:I264" si="16">ROUND(H262*F262,2)</f>
        <v>0</v>
      </c>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c r="DR262" s="82"/>
      <c r="DS262" s="82"/>
      <c r="DT262" s="82"/>
      <c r="DU262" s="82"/>
      <c r="DV262" s="82"/>
      <c r="DW262" s="82"/>
      <c r="DX262" s="82"/>
      <c r="DY262" s="82"/>
      <c r="DZ262" s="82"/>
      <c r="EA262" s="82"/>
      <c r="EB262" s="82"/>
      <c r="EC262" s="82"/>
      <c r="ED262" s="82"/>
      <c r="EE262" s="82"/>
      <c r="EF262" s="82"/>
      <c r="EG262" s="82"/>
      <c r="EH262" s="82"/>
      <c r="EI262" s="82"/>
      <c r="EJ262" s="82"/>
      <c r="EK262" s="82"/>
      <c r="EL262" s="82"/>
      <c r="EM262" s="82"/>
      <c r="EN262" s="82"/>
      <c r="EO262" s="82"/>
      <c r="EP262" s="82"/>
      <c r="EQ262" s="82"/>
      <c r="ER262" s="82"/>
      <c r="ES262" s="82"/>
      <c r="ET262" s="82"/>
      <c r="EU262" s="82"/>
      <c r="EV262" s="82"/>
      <c r="EW262" s="82"/>
      <c r="EX262" s="82"/>
      <c r="EY262" s="82"/>
      <c r="EZ262" s="82"/>
      <c r="FA262" s="82"/>
      <c r="FB262" s="82"/>
      <c r="FC262" s="82"/>
      <c r="FD262" s="82"/>
      <c r="FE262" s="82"/>
      <c r="FF262" s="82"/>
      <c r="FG262" s="82"/>
      <c r="FH262" s="82"/>
      <c r="FI262" s="82"/>
      <c r="FJ262" s="82"/>
      <c r="FK262" s="82"/>
      <c r="FL262" s="82"/>
      <c r="FM262" s="82"/>
      <c r="FN262" s="82"/>
      <c r="FO262" s="82"/>
      <c r="FP262" s="82"/>
      <c r="FQ262" s="82"/>
      <c r="FR262" s="82"/>
      <c r="FS262" s="82"/>
      <c r="FT262" s="82"/>
      <c r="FU262" s="82"/>
      <c r="FV262" s="82"/>
      <c r="FW262" s="82"/>
      <c r="FX262" s="82"/>
      <c r="FY262" s="82"/>
      <c r="FZ262" s="82"/>
      <c r="GA262" s="82"/>
      <c r="GB262" s="82"/>
      <c r="GC262" s="82"/>
      <c r="GD262" s="82"/>
      <c r="GE262" s="82"/>
      <c r="GF262" s="82"/>
      <c r="GG262" s="82"/>
      <c r="GH262" s="82"/>
      <c r="GI262" s="82"/>
      <c r="GJ262" s="82"/>
      <c r="GK262" s="82"/>
      <c r="GL262" s="82"/>
      <c r="GM262" s="82"/>
      <c r="GN262" s="82"/>
      <c r="GO262" s="82"/>
      <c r="GP262" s="82"/>
      <c r="GQ262" s="82"/>
      <c r="GR262" s="82"/>
      <c r="GS262" s="82"/>
      <c r="GT262" s="82"/>
      <c r="GU262" s="82"/>
      <c r="GV262" s="82"/>
      <c r="GW262" s="82"/>
      <c r="GX262" s="82"/>
      <c r="GY262" s="82"/>
      <c r="GZ262" s="82"/>
      <c r="HA262" s="82"/>
      <c r="HB262" s="82"/>
      <c r="HC262" s="82"/>
      <c r="HD262" s="82"/>
      <c r="HE262" s="82"/>
      <c r="HF262" s="82"/>
      <c r="HG262" s="82"/>
      <c r="HH262" s="82"/>
      <c r="HI262" s="82"/>
      <c r="HJ262" s="82"/>
      <c r="HK262" s="82"/>
      <c r="HL262" s="82"/>
      <c r="HM262" s="82"/>
      <c r="HN262" s="82"/>
      <c r="HO262" s="82"/>
      <c r="HP262" s="82"/>
      <c r="HQ262" s="82"/>
      <c r="HR262" s="82"/>
      <c r="HS262" s="82"/>
      <c r="HT262" s="82"/>
      <c r="HU262" s="82"/>
      <c r="HV262" s="82"/>
      <c r="HW262" s="82"/>
      <c r="HX262" s="82"/>
      <c r="HY262" s="82"/>
      <c r="HZ262" s="82"/>
      <c r="IA262" s="82"/>
      <c r="IB262" s="82"/>
      <c r="IC262" s="82"/>
      <c r="ID262" s="82"/>
      <c r="IE262" s="82"/>
      <c r="IF262" s="82"/>
      <c r="IG262" s="82"/>
      <c r="IH262" s="82"/>
      <c r="II262" s="82"/>
      <c r="IJ262" s="82"/>
      <c r="IK262" s="82"/>
      <c r="IL262" s="82"/>
      <c r="IM262" s="82"/>
      <c r="IN262" s="82"/>
      <c r="IO262" s="82"/>
      <c r="IP262" s="82"/>
      <c r="IQ262" s="82"/>
      <c r="IR262" s="82"/>
      <c r="IS262" s="82"/>
      <c r="IT262" s="82"/>
      <c r="IU262" s="82"/>
      <c r="IV262" s="82"/>
      <c r="IW262" s="82"/>
      <c r="IX262" s="82"/>
      <c r="IY262" s="82"/>
      <c r="IZ262" s="82"/>
      <c r="JA262" s="82"/>
      <c r="JB262" s="82"/>
      <c r="JC262" s="82"/>
      <c r="JD262" s="82"/>
      <c r="JE262" s="82"/>
      <c r="JF262" s="82"/>
      <c r="JG262" s="82"/>
      <c r="JH262" s="82"/>
      <c r="JI262" s="82"/>
      <c r="JJ262" s="82"/>
      <c r="JK262" s="82"/>
      <c r="JL262" s="82"/>
      <c r="JM262" s="82"/>
      <c r="JN262" s="82"/>
      <c r="JO262" s="82"/>
      <c r="JP262" s="82"/>
      <c r="JQ262" s="82"/>
      <c r="JR262" s="82"/>
      <c r="JS262" s="82"/>
      <c r="JT262" s="82"/>
      <c r="JU262" s="82"/>
      <c r="JV262" s="82"/>
      <c r="JW262" s="82"/>
      <c r="JX262" s="82"/>
      <c r="JY262" s="82"/>
      <c r="JZ262" s="82"/>
      <c r="KA262" s="82"/>
      <c r="KB262" s="82"/>
      <c r="KC262" s="82"/>
      <c r="KD262" s="82"/>
      <c r="KE262" s="82"/>
      <c r="KF262" s="82"/>
      <c r="KG262" s="82"/>
      <c r="KH262" s="82"/>
      <c r="KI262" s="82"/>
      <c r="KJ262" s="82"/>
      <c r="KK262" s="82"/>
      <c r="KL262" s="82"/>
      <c r="KM262" s="82"/>
      <c r="KN262" s="82"/>
      <c r="KO262" s="82"/>
      <c r="KP262" s="82"/>
      <c r="KQ262" s="82"/>
      <c r="KR262" s="82"/>
      <c r="KS262" s="82"/>
      <c r="KT262" s="82"/>
      <c r="KU262" s="82"/>
      <c r="KV262" s="82"/>
      <c r="KW262" s="82"/>
      <c r="KX262" s="82"/>
      <c r="KY262" s="82"/>
      <c r="KZ262" s="82"/>
      <c r="LA262" s="82"/>
      <c r="LB262" s="82"/>
      <c r="LC262" s="82"/>
      <c r="LD262" s="82"/>
      <c r="LE262" s="82"/>
      <c r="LF262" s="82"/>
      <c r="LG262" s="82"/>
      <c r="LH262" s="82"/>
      <c r="LI262" s="82"/>
      <c r="LJ262" s="82"/>
      <c r="LK262" s="82"/>
      <c r="LL262" s="82"/>
      <c r="LM262" s="82"/>
      <c r="LN262" s="82"/>
      <c r="LO262" s="82"/>
      <c r="LP262" s="82"/>
      <c r="LQ262" s="82"/>
      <c r="LR262" s="82"/>
      <c r="LS262" s="82"/>
      <c r="LT262" s="82"/>
      <c r="LU262" s="82"/>
      <c r="LV262" s="82"/>
      <c r="LW262" s="82"/>
      <c r="LX262" s="82"/>
      <c r="LY262" s="82"/>
      <c r="LZ262" s="82"/>
      <c r="MA262" s="82"/>
      <c r="MB262" s="82"/>
      <c r="MC262" s="82"/>
      <c r="MD262" s="82"/>
      <c r="ME262" s="82"/>
      <c r="MF262" s="82"/>
      <c r="MG262" s="82"/>
      <c r="MH262" s="82"/>
      <c r="MI262" s="82"/>
      <c r="MJ262" s="82"/>
      <c r="MK262" s="82"/>
      <c r="ML262" s="82"/>
      <c r="MM262" s="82"/>
      <c r="MN262" s="82"/>
      <c r="MO262" s="82"/>
      <c r="MP262" s="82"/>
      <c r="MQ262" s="82"/>
      <c r="MR262" s="82"/>
      <c r="MS262" s="82"/>
      <c r="MT262" s="82"/>
      <c r="MU262" s="82"/>
      <c r="MV262" s="82"/>
      <c r="MW262" s="82"/>
      <c r="MX262" s="82"/>
      <c r="MY262" s="82"/>
      <c r="MZ262" s="82"/>
      <c r="NA262" s="82"/>
      <c r="NB262" s="82"/>
      <c r="NC262" s="82"/>
      <c r="ND262" s="82"/>
      <c r="NE262" s="82"/>
      <c r="NF262" s="82"/>
      <c r="NG262" s="82"/>
      <c r="NH262" s="82"/>
      <c r="NI262" s="82"/>
      <c r="NJ262" s="82"/>
      <c r="NK262" s="82"/>
      <c r="NL262" s="82"/>
      <c r="NM262" s="82"/>
      <c r="NN262" s="82"/>
      <c r="NO262" s="82"/>
      <c r="NP262" s="82"/>
      <c r="NQ262" s="82"/>
      <c r="NR262" s="82"/>
      <c r="NS262" s="82"/>
      <c r="NT262" s="82"/>
      <c r="NU262" s="82"/>
      <c r="NV262" s="82"/>
      <c r="NW262" s="82"/>
      <c r="NX262" s="82"/>
      <c r="NY262" s="82"/>
      <c r="NZ262" s="82"/>
      <c r="OA262" s="82"/>
      <c r="OB262" s="82"/>
      <c r="OC262" s="82"/>
      <c r="OD262" s="82"/>
      <c r="OE262" s="82"/>
      <c r="OF262" s="82"/>
      <c r="OG262" s="82"/>
      <c r="OH262" s="82"/>
      <c r="OI262" s="82"/>
      <c r="OJ262" s="82"/>
      <c r="OK262" s="82"/>
      <c r="OL262" s="82"/>
      <c r="OM262" s="82"/>
      <c r="ON262" s="82"/>
      <c r="OO262" s="82"/>
      <c r="OP262" s="82"/>
      <c r="OQ262" s="82"/>
      <c r="OR262" s="82"/>
      <c r="OS262" s="82"/>
      <c r="OT262" s="82"/>
      <c r="OU262" s="82"/>
      <c r="OV262" s="82"/>
      <c r="OW262" s="82"/>
      <c r="OX262" s="82"/>
      <c r="OY262" s="82"/>
      <c r="OZ262" s="82"/>
      <c r="PA262" s="82"/>
      <c r="PB262" s="82"/>
      <c r="PC262" s="82"/>
      <c r="PD262" s="82"/>
      <c r="PE262" s="82"/>
      <c r="PF262" s="82"/>
      <c r="PG262" s="82"/>
      <c r="PH262" s="82"/>
      <c r="PI262" s="82"/>
      <c r="PJ262" s="82"/>
      <c r="PK262" s="82"/>
      <c r="PL262" s="82"/>
      <c r="PM262" s="82"/>
      <c r="PN262" s="82"/>
      <c r="PO262" s="82"/>
      <c r="PP262" s="82"/>
      <c r="PQ262" s="82"/>
      <c r="PR262" s="82"/>
      <c r="PS262" s="82"/>
      <c r="PT262" s="82"/>
      <c r="PU262" s="82"/>
      <c r="PV262" s="82"/>
      <c r="PW262" s="82"/>
      <c r="PX262" s="82"/>
      <c r="PY262" s="82"/>
      <c r="PZ262" s="82"/>
      <c r="QA262" s="82"/>
      <c r="QB262" s="82"/>
      <c r="QC262" s="82"/>
      <c r="QD262" s="82"/>
      <c r="QE262" s="82"/>
      <c r="QF262" s="82"/>
      <c r="QG262" s="82"/>
      <c r="QH262" s="82"/>
      <c r="QI262" s="82"/>
      <c r="QJ262" s="82"/>
      <c r="QK262" s="82"/>
      <c r="QL262" s="82"/>
      <c r="QM262" s="82"/>
      <c r="QN262" s="82"/>
      <c r="QO262" s="82"/>
      <c r="QP262" s="82"/>
      <c r="QQ262" s="82"/>
      <c r="QR262" s="82"/>
      <c r="QS262" s="82"/>
      <c r="QT262" s="82"/>
      <c r="QU262" s="82"/>
      <c r="QV262" s="82"/>
      <c r="QW262" s="82"/>
      <c r="QX262" s="82"/>
      <c r="QY262" s="82"/>
      <c r="QZ262" s="82"/>
      <c r="RA262" s="82"/>
      <c r="RB262" s="82"/>
      <c r="RC262" s="82"/>
      <c r="RD262" s="82"/>
      <c r="RE262" s="82"/>
      <c r="RF262" s="82"/>
      <c r="RG262" s="82"/>
      <c r="RH262" s="82"/>
      <c r="RI262" s="82"/>
      <c r="RJ262" s="82"/>
      <c r="RK262" s="82"/>
      <c r="RL262" s="82"/>
      <c r="RM262" s="82"/>
      <c r="RN262" s="82"/>
      <c r="RO262" s="82"/>
      <c r="RP262" s="82"/>
      <c r="RQ262" s="82"/>
      <c r="RR262" s="82"/>
      <c r="RS262" s="82"/>
      <c r="RT262" s="82"/>
      <c r="RU262" s="82"/>
      <c r="RV262" s="82"/>
      <c r="RW262" s="82"/>
      <c r="RX262" s="82"/>
      <c r="RY262" s="82"/>
      <c r="RZ262" s="82"/>
      <c r="SA262" s="82"/>
      <c r="SB262" s="82"/>
      <c r="SC262" s="82"/>
      <c r="SD262" s="82"/>
      <c r="SE262" s="82"/>
      <c r="SF262" s="82"/>
      <c r="SG262" s="82"/>
      <c r="SH262" s="82"/>
      <c r="SI262" s="82"/>
      <c r="SJ262" s="82"/>
      <c r="SK262" s="82"/>
      <c r="SL262" s="82"/>
      <c r="SM262" s="82"/>
      <c r="SN262" s="82"/>
      <c r="SO262" s="82"/>
      <c r="SP262" s="82"/>
      <c r="SQ262" s="82"/>
      <c r="SR262" s="82"/>
      <c r="SS262" s="82"/>
      <c r="ST262" s="82"/>
      <c r="SU262" s="82"/>
      <c r="SV262" s="82"/>
      <c r="SW262" s="82"/>
      <c r="SX262" s="82"/>
      <c r="SY262" s="82"/>
      <c r="SZ262" s="82"/>
      <c r="TA262" s="82"/>
      <c r="TB262" s="82"/>
      <c r="TC262" s="82"/>
      <c r="TD262" s="82"/>
      <c r="TE262" s="82"/>
      <c r="TF262" s="82"/>
      <c r="TG262" s="82"/>
      <c r="TH262" s="82"/>
      <c r="TI262" s="82"/>
      <c r="TJ262" s="82"/>
      <c r="TK262" s="82"/>
      <c r="TL262" s="82"/>
      <c r="TM262" s="82"/>
      <c r="TN262" s="82"/>
      <c r="TO262" s="82"/>
      <c r="TP262" s="82"/>
      <c r="TQ262" s="82"/>
      <c r="TR262" s="82"/>
      <c r="TS262" s="82"/>
      <c r="TT262" s="82"/>
      <c r="TU262" s="82"/>
      <c r="TV262" s="82"/>
      <c r="TW262" s="82"/>
      <c r="TX262" s="82"/>
      <c r="TY262" s="82"/>
      <c r="TZ262" s="82"/>
      <c r="UA262" s="82"/>
      <c r="UB262" s="82"/>
      <c r="UC262" s="82"/>
      <c r="UD262" s="82"/>
      <c r="UE262" s="82"/>
      <c r="UF262" s="82"/>
      <c r="UG262" s="82"/>
      <c r="UH262" s="82"/>
      <c r="UI262" s="82"/>
      <c r="UJ262" s="82"/>
      <c r="UK262" s="82"/>
      <c r="UL262" s="82"/>
      <c r="UM262" s="82"/>
      <c r="UN262" s="82"/>
      <c r="UO262" s="82"/>
      <c r="UP262" s="82"/>
      <c r="UQ262" s="82"/>
      <c r="UR262" s="82"/>
      <c r="US262" s="82"/>
      <c r="UT262" s="82"/>
      <c r="UU262" s="82"/>
      <c r="UV262" s="82"/>
      <c r="UW262" s="82"/>
      <c r="UX262" s="82"/>
      <c r="UY262" s="82"/>
      <c r="UZ262" s="82"/>
      <c r="VA262" s="82"/>
      <c r="VB262" s="82"/>
      <c r="VC262" s="82"/>
      <c r="VD262" s="82"/>
      <c r="VE262" s="82"/>
      <c r="VF262" s="82"/>
      <c r="VG262" s="82"/>
      <c r="VH262" s="82"/>
      <c r="VI262" s="82"/>
      <c r="VJ262" s="82"/>
      <c r="VK262" s="82"/>
      <c r="VL262" s="82"/>
      <c r="VM262" s="82"/>
      <c r="VN262" s="82"/>
      <c r="VO262" s="82"/>
      <c r="VP262" s="82"/>
      <c r="VQ262" s="82"/>
      <c r="VR262" s="82"/>
      <c r="VS262" s="82"/>
      <c r="VT262" s="82"/>
      <c r="VU262" s="82"/>
      <c r="VV262" s="82"/>
      <c r="VW262" s="82"/>
      <c r="VX262" s="82"/>
      <c r="VY262" s="82"/>
      <c r="VZ262" s="82"/>
      <c r="WA262" s="82"/>
      <c r="WB262" s="82"/>
      <c r="WC262" s="82"/>
      <c r="WD262" s="82"/>
      <c r="WE262" s="82"/>
      <c r="WF262" s="82"/>
      <c r="WG262" s="82"/>
      <c r="WH262" s="82"/>
      <c r="WI262" s="82"/>
      <c r="WJ262" s="82"/>
      <c r="WK262" s="82"/>
      <c r="WL262" s="82"/>
      <c r="WM262" s="82"/>
      <c r="WN262" s="82"/>
      <c r="WO262" s="82"/>
      <c r="WP262" s="82"/>
      <c r="WQ262" s="82"/>
      <c r="WR262" s="82"/>
      <c r="WS262" s="82"/>
      <c r="WT262" s="82"/>
      <c r="WU262" s="82"/>
      <c r="WV262" s="82"/>
      <c r="WW262" s="82"/>
      <c r="WX262" s="82"/>
      <c r="WY262" s="82"/>
      <c r="WZ262" s="82"/>
      <c r="XA262" s="82"/>
      <c r="XB262" s="82"/>
      <c r="XC262" s="82"/>
      <c r="XD262" s="82"/>
      <c r="XE262" s="82"/>
      <c r="XF262" s="82"/>
      <c r="XG262" s="82"/>
      <c r="XH262" s="82"/>
      <c r="XI262" s="82"/>
      <c r="XJ262" s="82"/>
      <c r="XK262" s="82"/>
      <c r="XL262" s="82"/>
      <c r="XM262" s="82"/>
      <c r="XN262" s="82"/>
      <c r="XO262" s="82"/>
      <c r="XP262" s="82"/>
      <c r="XQ262" s="82"/>
      <c r="XR262" s="82"/>
      <c r="XS262" s="82"/>
      <c r="XT262" s="82"/>
      <c r="XU262" s="82"/>
      <c r="XV262" s="82"/>
      <c r="XW262" s="82"/>
      <c r="XX262" s="82"/>
      <c r="XY262" s="82"/>
      <c r="XZ262" s="82"/>
      <c r="YA262" s="82"/>
      <c r="YB262" s="82"/>
      <c r="YC262" s="82"/>
      <c r="YD262" s="82"/>
      <c r="YE262" s="82"/>
      <c r="YF262" s="82"/>
      <c r="YG262" s="82"/>
      <c r="YH262" s="82"/>
      <c r="YI262" s="82"/>
      <c r="YJ262" s="82"/>
      <c r="YK262" s="82"/>
      <c r="YL262" s="82"/>
      <c r="YM262" s="82"/>
      <c r="YN262" s="82"/>
      <c r="YO262" s="82"/>
      <c r="YP262" s="82"/>
      <c r="YQ262" s="82"/>
      <c r="YR262" s="82"/>
      <c r="YS262" s="82"/>
      <c r="YT262" s="82"/>
      <c r="YU262" s="82"/>
      <c r="YV262" s="82"/>
      <c r="YW262" s="82"/>
      <c r="YX262" s="82"/>
      <c r="YY262" s="82"/>
      <c r="YZ262" s="82"/>
      <c r="ZA262" s="82"/>
      <c r="ZB262" s="82"/>
      <c r="ZC262" s="82"/>
      <c r="ZD262" s="82"/>
      <c r="ZE262" s="82"/>
      <c r="ZF262" s="82"/>
      <c r="ZG262" s="82"/>
      <c r="ZH262" s="82"/>
      <c r="ZI262" s="82"/>
      <c r="ZJ262" s="82"/>
      <c r="ZK262" s="82"/>
      <c r="ZL262" s="82"/>
      <c r="ZM262" s="82"/>
      <c r="ZN262" s="82"/>
      <c r="ZO262" s="82"/>
      <c r="ZP262" s="82"/>
      <c r="ZQ262" s="82"/>
      <c r="ZR262" s="82"/>
      <c r="ZS262" s="82"/>
      <c r="ZT262" s="82"/>
      <c r="ZU262" s="82"/>
      <c r="ZV262" s="82"/>
      <c r="ZW262" s="82"/>
      <c r="ZX262" s="82"/>
      <c r="ZY262" s="82"/>
      <c r="ZZ262" s="82"/>
      <c r="AAA262" s="82"/>
      <c r="AAB262" s="82"/>
      <c r="AAC262" s="82"/>
      <c r="AAD262" s="82"/>
      <c r="AAE262" s="82"/>
      <c r="AAF262" s="82"/>
      <c r="AAG262" s="82"/>
      <c r="AAH262" s="82"/>
      <c r="AAI262" s="82"/>
      <c r="AAJ262" s="82"/>
      <c r="AAK262" s="82"/>
      <c r="AAL262" s="82"/>
      <c r="AAM262" s="82"/>
      <c r="AAN262" s="82"/>
      <c r="AAO262" s="82"/>
      <c r="AAP262" s="82"/>
      <c r="AAQ262" s="82"/>
      <c r="AAR262" s="82"/>
      <c r="AAS262" s="82"/>
      <c r="AAT262" s="82"/>
      <c r="AAU262" s="82"/>
      <c r="AAV262" s="82"/>
      <c r="AAW262" s="82"/>
      <c r="AAX262" s="82"/>
      <c r="AAY262" s="82"/>
      <c r="AAZ262" s="82"/>
      <c r="ABA262" s="82"/>
      <c r="ABB262" s="82"/>
      <c r="ABC262" s="82"/>
      <c r="ABD262" s="82"/>
      <c r="ABE262" s="82"/>
      <c r="ABF262" s="82"/>
      <c r="ABG262" s="82"/>
      <c r="ABH262" s="82"/>
      <c r="ABI262" s="82"/>
      <c r="ABJ262" s="82"/>
      <c r="ABK262" s="82"/>
      <c r="ABL262" s="82"/>
      <c r="ABM262" s="82"/>
      <c r="ABN262" s="82"/>
      <c r="ABO262" s="82"/>
      <c r="ABP262" s="82"/>
      <c r="ABQ262" s="82"/>
      <c r="ABR262" s="82"/>
      <c r="ABS262" s="82"/>
      <c r="ABT262" s="82"/>
      <c r="ABU262" s="82"/>
      <c r="ABV262" s="82"/>
      <c r="ABW262" s="82"/>
      <c r="ABX262" s="82"/>
      <c r="ABY262" s="82"/>
      <c r="ABZ262" s="82"/>
      <c r="ACA262" s="82"/>
      <c r="ACB262" s="82"/>
      <c r="ACC262" s="82"/>
      <c r="ACD262" s="82"/>
      <c r="ACE262" s="82"/>
      <c r="ACF262" s="82"/>
      <c r="ACG262" s="82"/>
      <c r="ACH262" s="82"/>
      <c r="ACI262" s="82"/>
      <c r="ACJ262" s="82"/>
      <c r="ACK262" s="82"/>
      <c r="ACL262" s="82"/>
      <c r="ACM262" s="82"/>
      <c r="ACN262" s="82"/>
      <c r="ACO262" s="82"/>
      <c r="ACP262" s="82"/>
      <c r="ACQ262" s="82"/>
      <c r="ACR262" s="82"/>
      <c r="ACS262" s="82"/>
      <c r="ACT262" s="82"/>
      <c r="ACU262" s="82"/>
      <c r="ACV262" s="82"/>
      <c r="ACW262" s="82"/>
      <c r="ACX262" s="82"/>
      <c r="ACY262" s="82"/>
      <c r="ACZ262" s="82"/>
      <c r="ADA262" s="82"/>
      <c r="ADB262" s="82"/>
      <c r="ADC262" s="82"/>
      <c r="ADD262" s="82"/>
      <c r="ADE262" s="82"/>
      <c r="ADF262" s="82"/>
      <c r="ADG262" s="82"/>
      <c r="ADH262" s="82"/>
      <c r="ADI262" s="82"/>
      <c r="ADJ262" s="82"/>
      <c r="ADK262" s="82"/>
      <c r="ADL262" s="82"/>
      <c r="ADM262" s="82"/>
      <c r="ADN262" s="82"/>
      <c r="ADO262" s="82"/>
      <c r="ADP262" s="82"/>
      <c r="ADQ262" s="82"/>
      <c r="ADR262" s="82"/>
      <c r="ADS262" s="82"/>
      <c r="ADT262" s="82"/>
      <c r="ADU262" s="82"/>
      <c r="ADV262" s="82"/>
      <c r="ADW262" s="82"/>
      <c r="ADX262" s="82"/>
      <c r="ADY262" s="82"/>
      <c r="ADZ262" s="82"/>
      <c r="AEA262" s="82"/>
      <c r="AEB262" s="82"/>
      <c r="AEC262" s="82"/>
      <c r="AED262" s="82"/>
      <c r="AEE262" s="82"/>
      <c r="AEF262" s="82"/>
      <c r="AEG262" s="82"/>
      <c r="AEH262" s="82"/>
      <c r="AEI262" s="82"/>
      <c r="AEJ262" s="82"/>
      <c r="AEK262" s="82"/>
      <c r="AEL262" s="82"/>
      <c r="AEM262" s="82"/>
      <c r="AEN262" s="82"/>
      <c r="AEO262" s="82"/>
      <c r="AEP262" s="82"/>
      <c r="AEQ262" s="82"/>
      <c r="AER262" s="82"/>
      <c r="AES262" s="82"/>
      <c r="AET262" s="82"/>
      <c r="AEU262" s="82"/>
      <c r="AEV262" s="82"/>
      <c r="AEW262" s="82"/>
      <c r="AEX262" s="82"/>
      <c r="AEY262" s="82"/>
      <c r="AEZ262" s="82"/>
      <c r="AFA262" s="82"/>
      <c r="AFB262" s="82"/>
      <c r="AFC262" s="82"/>
      <c r="AFD262" s="82"/>
      <c r="AFE262" s="82"/>
      <c r="AFF262" s="82"/>
      <c r="AFG262" s="82"/>
      <c r="AFH262" s="82"/>
      <c r="AFI262" s="82"/>
      <c r="AFJ262" s="82"/>
      <c r="AFK262" s="82"/>
      <c r="AFL262" s="82"/>
      <c r="AFM262" s="82"/>
      <c r="AFN262" s="82"/>
      <c r="AFO262" s="82"/>
      <c r="AFP262" s="82"/>
      <c r="AFQ262" s="82"/>
      <c r="AFR262" s="82"/>
      <c r="AFS262" s="82"/>
      <c r="AFT262" s="82"/>
      <c r="AFU262" s="82"/>
      <c r="AFV262" s="82"/>
      <c r="AFW262" s="82"/>
      <c r="AFX262" s="82"/>
      <c r="AFY262" s="82"/>
      <c r="AFZ262" s="82"/>
      <c r="AGA262" s="82"/>
      <c r="AGB262" s="82"/>
      <c r="AGC262" s="82"/>
      <c r="AGD262" s="82"/>
      <c r="AGE262" s="82"/>
      <c r="AGF262" s="82"/>
      <c r="AGG262" s="82"/>
      <c r="AGH262" s="82"/>
      <c r="AGI262" s="82"/>
      <c r="AGJ262" s="82"/>
      <c r="AGK262" s="82"/>
      <c r="AGL262" s="82"/>
      <c r="AGM262" s="82"/>
      <c r="AGN262" s="82"/>
      <c r="AGO262" s="82"/>
      <c r="AGP262" s="82"/>
      <c r="AGQ262" s="82"/>
      <c r="AGR262" s="82"/>
      <c r="AGS262" s="82"/>
      <c r="AGT262" s="82"/>
      <c r="AGU262" s="82"/>
      <c r="AGV262" s="82"/>
      <c r="AGW262" s="82"/>
      <c r="AGX262" s="82"/>
      <c r="AGY262" s="82"/>
      <c r="AGZ262" s="82"/>
      <c r="AHA262" s="82"/>
      <c r="AHB262" s="82"/>
      <c r="AHC262" s="82"/>
      <c r="AHD262" s="82"/>
      <c r="AHE262" s="82"/>
      <c r="AHF262" s="82"/>
      <c r="AHG262" s="82"/>
      <c r="AHH262" s="82"/>
      <c r="AHI262" s="82"/>
      <c r="AHJ262" s="82"/>
      <c r="AHK262" s="82"/>
      <c r="AHL262" s="82"/>
      <c r="AHM262" s="82"/>
      <c r="AHN262" s="82"/>
      <c r="AHO262" s="82"/>
      <c r="AHP262" s="82"/>
      <c r="AHQ262" s="82"/>
      <c r="AHR262" s="82"/>
      <c r="AHS262" s="82"/>
      <c r="AHT262" s="82"/>
      <c r="AHU262" s="82"/>
      <c r="AHV262" s="82"/>
      <c r="AHW262" s="82"/>
      <c r="AHX262" s="82"/>
      <c r="AHY262" s="82"/>
      <c r="AHZ262" s="82"/>
      <c r="AIA262" s="82"/>
      <c r="AIB262" s="82"/>
      <c r="AIC262" s="82"/>
      <c r="AID262" s="82"/>
      <c r="AIE262" s="82"/>
      <c r="AIF262" s="82"/>
      <c r="AIG262" s="82"/>
      <c r="AIH262" s="82"/>
      <c r="AII262" s="82"/>
      <c r="AIJ262" s="82"/>
      <c r="AIK262" s="82"/>
      <c r="AIL262" s="82"/>
      <c r="AIM262" s="82"/>
      <c r="AIN262" s="82"/>
      <c r="AIO262" s="82"/>
      <c r="AIP262" s="82"/>
      <c r="AIQ262" s="82"/>
      <c r="AIR262" s="82"/>
      <c r="AIS262" s="82"/>
      <c r="AIT262" s="82"/>
      <c r="AIU262" s="82"/>
      <c r="AIV262" s="82"/>
      <c r="AIW262" s="82"/>
      <c r="AIX262" s="82"/>
      <c r="AIY262" s="82"/>
      <c r="AIZ262" s="82"/>
      <c r="AJA262" s="82"/>
      <c r="AJB262" s="82"/>
      <c r="AJC262" s="82"/>
      <c r="AJD262" s="82"/>
      <c r="AJE262" s="82"/>
      <c r="AJF262" s="82"/>
      <c r="AJG262" s="82"/>
      <c r="AJH262" s="82"/>
      <c r="AJI262" s="82"/>
      <c r="AJJ262" s="82"/>
      <c r="AJK262" s="82"/>
      <c r="AJL262" s="82"/>
      <c r="AJM262" s="82"/>
      <c r="AJN262" s="82"/>
      <c r="AJO262" s="82"/>
      <c r="AJP262" s="82"/>
      <c r="AJQ262" s="82"/>
      <c r="AJR262" s="82"/>
      <c r="AJS262" s="82"/>
      <c r="AJT262" s="82"/>
      <c r="AJU262" s="82"/>
      <c r="AJV262" s="82"/>
      <c r="AJW262" s="82"/>
      <c r="AJX262" s="82"/>
      <c r="AJY262" s="82"/>
      <c r="AJZ262" s="82"/>
      <c r="AKA262" s="82"/>
      <c r="AKB262" s="82"/>
      <c r="AKC262" s="82"/>
      <c r="AKD262" s="82"/>
      <c r="AKE262" s="82"/>
      <c r="AKF262" s="82"/>
      <c r="AKG262" s="82"/>
      <c r="AKH262" s="82"/>
      <c r="AKI262" s="82"/>
      <c r="AKJ262" s="82"/>
      <c r="AKK262" s="82"/>
      <c r="AKL262" s="82"/>
      <c r="AKM262" s="82"/>
      <c r="AKN262" s="82"/>
      <c r="AKO262" s="82"/>
      <c r="AKP262" s="82"/>
      <c r="AKQ262" s="82"/>
      <c r="AKR262" s="82"/>
      <c r="AKS262" s="82"/>
      <c r="AKT262" s="82"/>
      <c r="AKU262" s="82"/>
      <c r="AKV262" s="82"/>
      <c r="AKW262" s="82"/>
      <c r="AKX262" s="82"/>
      <c r="AKY262" s="82"/>
      <c r="AKZ262" s="82"/>
      <c r="ALA262" s="82"/>
      <c r="ALB262" s="82"/>
      <c r="ALC262" s="82"/>
      <c r="ALD262" s="82"/>
      <c r="ALE262" s="82"/>
      <c r="ALF262" s="82"/>
      <c r="ALG262" s="82"/>
      <c r="ALH262" s="82"/>
      <c r="ALI262" s="82"/>
      <c r="ALJ262" s="82"/>
      <c r="ALK262" s="82"/>
      <c r="ALL262" s="82"/>
      <c r="ALM262" s="82"/>
      <c r="ALN262" s="82"/>
      <c r="ALO262" s="82"/>
      <c r="ALP262" s="82"/>
      <c r="ALQ262" s="82"/>
      <c r="ALR262" s="82"/>
      <c r="ALS262" s="82"/>
      <c r="ALT262" s="82"/>
      <c r="ALU262" s="82"/>
      <c r="ALV262" s="82"/>
      <c r="ALW262" s="82"/>
      <c r="ALX262" s="82"/>
      <c r="ALY262" s="82"/>
      <c r="ALZ262" s="82"/>
      <c r="AMA262" s="82"/>
      <c r="AMB262" s="82"/>
      <c r="AMC262" s="82"/>
      <c r="AMD262" s="82"/>
      <c r="AME262" s="82"/>
      <c r="AMF262" s="82"/>
      <c r="AMG262" s="82"/>
      <c r="AMH262" s="82"/>
      <c r="AMI262" s="82"/>
      <c r="AMJ262" s="82"/>
    </row>
    <row r="263" spans="1:1024" s="84" customFormat="1" ht="38.25" outlineLevel="1" x14ac:dyDescent="0.2">
      <c r="A263" s="96" t="s">
        <v>310</v>
      </c>
      <c r="B263" s="96" t="s">
        <v>311</v>
      </c>
      <c r="C263" s="96" t="s">
        <v>15</v>
      </c>
      <c r="D263" s="91" t="s">
        <v>653</v>
      </c>
      <c r="E263" s="100" t="s">
        <v>331</v>
      </c>
      <c r="F263" s="195">
        <v>3</v>
      </c>
      <c r="G263" s="196"/>
      <c r="H263" s="93"/>
      <c r="I263" s="94">
        <f t="shared" si="16"/>
        <v>0</v>
      </c>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c r="FA263" s="82"/>
      <c r="FB263" s="82"/>
      <c r="FC263" s="82"/>
      <c r="FD263" s="82"/>
      <c r="FE263" s="82"/>
      <c r="FF263" s="82"/>
      <c r="FG263" s="82"/>
      <c r="FH263" s="82"/>
      <c r="FI263" s="82"/>
      <c r="FJ263" s="82"/>
      <c r="FK263" s="82"/>
      <c r="FL263" s="82"/>
      <c r="FM263" s="82"/>
      <c r="FN263" s="82"/>
      <c r="FO263" s="82"/>
      <c r="FP263" s="82"/>
      <c r="FQ263" s="82"/>
      <c r="FR263" s="82"/>
      <c r="FS263" s="82"/>
      <c r="FT263" s="82"/>
      <c r="FU263" s="82"/>
      <c r="FV263" s="82"/>
      <c r="FW263" s="82"/>
      <c r="FX263" s="82"/>
      <c r="FY263" s="82"/>
      <c r="FZ263" s="82"/>
      <c r="GA263" s="82"/>
      <c r="GB263" s="82"/>
      <c r="GC263" s="82"/>
      <c r="GD263" s="82"/>
      <c r="GE263" s="82"/>
      <c r="GF263" s="82"/>
      <c r="GG263" s="82"/>
      <c r="GH263" s="82"/>
      <c r="GI263" s="82"/>
      <c r="GJ263" s="82"/>
      <c r="GK263" s="82"/>
      <c r="GL263" s="82"/>
      <c r="GM263" s="82"/>
      <c r="GN263" s="82"/>
      <c r="GO263" s="82"/>
      <c r="GP263" s="82"/>
      <c r="GQ263" s="82"/>
      <c r="GR263" s="82"/>
      <c r="GS263" s="82"/>
      <c r="GT263" s="82"/>
      <c r="GU263" s="82"/>
      <c r="GV263" s="82"/>
      <c r="GW263" s="82"/>
      <c r="GX263" s="82"/>
      <c r="GY263" s="82"/>
      <c r="GZ263" s="82"/>
      <c r="HA263" s="82"/>
      <c r="HB263" s="82"/>
      <c r="HC263" s="82"/>
      <c r="HD263" s="82"/>
      <c r="HE263" s="82"/>
      <c r="HF263" s="82"/>
      <c r="HG263" s="82"/>
      <c r="HH263" s="82"/>
      <c r="HI263" s="82"/>
      <c r="HJ263" s="82"/>
      <c r="HK263" s="82"/>
      <c r="HL263" s="82"/>
      <c r="HM263" s="82"/>
      <c r="HN263" s="82"/>
      <c r="HO263" s="82"/>
      <c r="HP263" s="82"/>
      <c r="HQ263" s="82"/>
      <c r="HR263" s="82"/>
      <c r="HS263" s="82"/>
      <c r="HT263" s="82"/>
      <c r="HU263" s="82"/>
      <c r="HV263" s="82"/>
      <c r="HW263" s="82"/>
      <c r="HX263" s="82"/>
      <c r="HY263" s="82"/>
      <c r="HZ263" s="82"/>
      <c r="IA263" s="82"/>
      <c r="IB263" s="82"/>
      <c r="IC263" s="82"/>
      <c r="ID263" s="82"/>
      <c r="IE263" s="82"/>
      <c r="IF263" s="82"/>
      <c r="IG263" s="82"/>
      <c r="IH263" s="82"/>
      <c r="II263" s="82"/>
      <c r="IJ263" s="82"/>
      <c r="IK263" s="82"/>
      <c r="IL263" s="82"/>
      <c r="IM263" s="82"/>
      <c r="IN263" s="82"/>
      <c r="IO263" s="82"/>
      <c r="IP263" s="82"/>
      <c r="IQ263" s="82"/>
      <c r="IR263" s="82"/>
      <c r="IS263" s="82"/>
      <c r="IT263" s="82"/>
      <c r="IU263" s="82"/>
      <c r="IV263" s="82"/>
      <c r="IW263" s="82"/>
      <c r="IX263" s="82"/>
      <c r="IY263" s="82"/>
      <c r="IZ263" s="82"/>
      <c r="JA263" s="82"/>
      <c r="JB263" s="82"/>
      <c r="JC263" s="82"/>
      <c r="JD263" s="82"/>
      <c r="JE263" s="82"/>
      <c r="JF263" s="82"/>
      <c r="JG263" s="82"/>
      <c r="JH263" s="82"/>
      <c r="JI263" s="82"/>
      <c r="JJ263" s="82"/>
      <c r="JK263" s="82"/>
      <c r="JL263" s="82"/>
      <c r="JM263" s="82"/>
      <c r="JN263" s="82"/>
      <c r="JO263" s="82"/>
      <c r="JP263" s="82"/>
      <c r="JQ263" s="82"/>
      <c r="JR263" s="82"/>
      <c r="JS263" s="82"/>
      <c r="JT263" s="82"/>
      <c r="JU263" s="82"/>
      <c r="JV263" s="82"/>
      <c r="JW263" s="82"/>
      <c r="JX263" s="82"/>
      <c r="JY263" s="82"/>
      <c r="JZ263" s="82"/>
      <c r="KA263" s="82"/>
      <c r="KB263" s="82"/>
      <c r="KC263" s="82"/>
      <c r="KD263" s="82"/>
      <c r="KE263" s="82"/>
      <c r="KF263" s="82"/>
      <c r="KG263" s="82"/>
      <c r="KH263" s="82"/>
      <c r="KI263" s="82"/>
      <c r="KJ263" s="82"/>
      <c r="KK263" s="82"/>
      <c r="KL263" s="82"/>
      <c r="KM263" s="82"/>
      <c r="KN263" s="82"/>
      <c r="KO263" s="82"/>
      <c r="KP263" s="82"/>
      <c r="KQ263" s="82"/>
      <c r="KR263" s="82"/>
      <c r="KS263" s="82"/>
      <c r="KT263" s="82"/>
      <c r="KU263" s="82"/>
      <c r="KV263" s="82"/>
      <c r="KW263" s="82"/>
      <c r="KX263" s="82"/>
      <c r="KY263" s="82"/>
      <c r="KZ263" s="82"/>
      <c r="LA263" s="82"/>
      <c r="LB263" s="82"/>
      <c r="LC263" s="82"/>
      <c r="LD263" s="82"/>
      <c r="LE263" s="82"/>
      <c r="LF263" s="82"/>
      <c r="LG263" s="82"/>
      <c r="LH263" s="82"/>
      <c r="LI263" s="82"/>
      <c r="LJ263" s="82"/>
      <c r="LK263" s="82"/>
      <c r="LL263" s="82"/>
      <c r="LM263" s="82"/>
      <c r="LN263" s="82"/>
      <c r="LO263" s="82"/>
      <c r="LP263" s="82"/>
      <c r="LQ263" s="82"/>
      <c r="LR263" s="82"/>
      <c r="LS263" s="82"/>
      <c r="LT263" s="82"/>
      <c r="LU263" s="82"/>
      <c r="LV263" s="82"/>
      <c r="LW263" s="82"/>
      <c r="LX263" s="82"/>
      <c r="LY263" s="82"/>
      <c r="LZ263" s="82"/>
      <c r="MA263" s="82"/>
      <c r="MB263" s="82"/>
      <c r="MC263" s="82"/>
      <c r="MD263" s="82"/>
      <c r="ME263" s="82"/>
      <c r="MF263" s="82"/>
      <c r="MG263" s="82"/>
      <c r="MH263" s="82"/>
      <c r="MI263" s="82"/>
      <c r="MJ263" s="82"/>
      <c r="MK263" s="82"/>
      <c r="ML263" s="82"/>
      <c r="MM263" s="82"/>
      <c r="MN263" s="82"/>
      <c r="MO263" s="82"/>
      <c r="MP263" s="82"/>
      <c r="MQ263" s="82"/>
      <c r="MR263" s="82"/>
      <c r="MS263" s="82"/>
      <c r="MT263" s="82"/>
      <c r="MU263" s="82"/>
      <c r="MV263" s="82"/>
      <c r="MW263" s="82"/>
      <c r="MX263" s="82"/>
      <c r="MY263" s="82"/>
      <c r="MZ263" s="82"/>
      <c r="NA263" s="82"/>
      <c r="NB263" s="82"/>
      <c r="NC263" s="82"/>
      <c r="ND263" s="82"/>
      <c r="NE263" s="82"/>
      <c r="NF263" s="82"/>
      <c r="NG263" s="82"/>
      <c r="NH263" s="82"/>
      <c r="NI263" s="82"/>
      <c r="NJ263" s="82"/>
      <c r="NK263" s="82"/>
      <c r="NL263" s="82"/>
      <c r="NM263" s="82"/>
      <c r="NN263" s="82"/>
      <c r="NO263" s="82"/>
      <c r="NP263" s="82"/>
      <c r="NQ263" s="82"/>
      <c r="NR263" s="82"/>
      <c r="NS263" s="82"/>
      <c r="NT263" s="82"/>
      <c r="NU263" s="82"/>
      <c r="NV263" s="82"/>
      <c r="NW263" s="82"/>
      <c r="NX263" s="82"/>
      <c r="NY263" s="82"/>
      <c r="NZ263" s="82"/>
      <c r="OA263" s="82"/>
      <c r="OB263" s="82"/>
      <c r="OC263" s="82"/>
      <c r="OD263" s="82"/>
      <c r="OE263" s="82"/>
      <c r="OF263" s="82"/>
      <c r="OG263" s="82"/>
      <c r="OH263" s="82"/>
      <c r="OI263" s="82"/>
      <c r="OJ263" s="82"/>
      <c r="OK263" s="82"/>
      <c r="OL263" s="82"/>
      <c r="OM263" s="82"/>
      <c r="ON263" s="82"/>
      <c r="OO263" s="82"/>
      <c r="OP263" s="82"/>
      <c r="OQ263" s="82"/>
      <c r="OR263" s="82"/>
      <c r="OS263" s="82"/>
      <c r="OT263" s="82"/>
      <c r="OU263" s="82"/>
      <c r="OV263" s="82"/>
      <c r="OW263" s="82"/>
      <c r="OX263" s="82"/>
      <c r="OY263" s="82"/>
      <c r="OZ263" s="82"/>
      <c r="PA263" s="82"/>
      <c r="PB263" s="82"/>
      <c r="PC263" s="82"/>
      <c r="PD263" s="82"/>
      <c r="PE263" s="82"/>
      <c r="PF263" s="82"/>
      <c r="PG263" s="82"/>
      <c r="PH263" s="82"/>
      <c r="PI263" s="82"/>
      <c r="PJ263" s="82"/>
      <c r="PK263" s="82"/>
      <c r="PL263" s="82"/>
      <c r="PM263" s="82"/>
      <c r="PN263" s="82"/>
      <c r="PO263" s="82"/>
      <c r="PP263" s="82"/>
      <c r="PQ263" s="82"/>
      <c r="PR263" s="82"/>
      <c r="PS263" s="82"/>
      <c r="PT263" s="82"/>
      <c r="PU263" s="82"/>
      <c r="PV263" s="82"/>
      <c r="PW263" s="82"/>
      <c r="PX263" s="82"/>
      <c r="PY263" s="82"/>
      <c r="PZ263" s="82"/>
      <c r="QA263" s="82"/>
      <c r="QB263" s="82"/>
      <c r="QC263" s="82"/>
      <c r="QD263" s="82"/>
      <c r="QE263" s="82"/>
      <c r="QF263" s="82"/>
      <c r="QG263" s="82"/>
      <c r="QH263" s="82"/>
      <c r="QI263" s="82"/>
      <c r="QJ263" s="82"/>
      <c r="QK263" s="82"/>
      <c r="QL263" s="82"/>
      <c r="QM263" s="82"/>
      <c r="QN263" s="82"/>
      <c r="QO263" s="82"/>
      <c r="QP263" s="82"/>
      <c r="QQ263" s="82"/>
      <c r="QR263" s="82"/>
      <c r="QS263" s="82"/>
      <c r="QT263" s="82"/>
      <c r="QU263" s="82"/>
      <c r="QV263" s="82"/>
      <c r="QW263" s="82"/>
      <c r="QX263" s="82"/>
      <c r="QY263" s="82"/>
      <c r="QZ263" s="82"/>
      <c r="RA263" s="82"/>
      <c r="RB263" s="82"/>
      <c r="RC263" s="82"/>
      <c r="RD263" s="82"/>
      <c r="RE263" s="82"/>
      <c r="RF263" s="82"/>
      <c r="RG263" s="82"/>
      <c r="RH263" s="82"/>
      <c r="RI263" s="82"/>
      <c r="RJ263" s="82"/>
      <c r="RK263" s="82"/>
      <c r="RL263" s="82"/>
      <c r="RM263" s="82"/>
      <c r="RN263" s="82"/>
      <c r="RO263" s="82"/>
      <c r="RP263" s="82"/>
      <c r="RQ263" s="82"/>
      <c r="RR263" s="82"/>
      <c r="RS263" s="82"/>
      <c r="RT263" s="82"/>
      <c r="RU263" s="82"/>
      <c r="RV263" s="82"/>
      <c r="RW263" s="82"/>
      <c r="RX263" s="82"/>
      <c r="RY263" s="82"/>
      <c r="RZ263" s="82"/>
      <c r="SA263" s="82"/>
      <c r="SB263" s="82"/>
      <c r="SC263" s="82"/>
      <c r="SD263" s="82"/>
      <c r="SE263" s="82"/>
      <c r="SF263" s="82"/>
      <c r="SG263" s="82"/>
      <c r="SH263" s="82"/>
      <c r="SI263" s="82"/>
      <c r="SJ263" s="82"/>
      <c r="SK263" s="82"/>
      <c r="SL263" s="82"/>
      <c r="SM263" s="82"/>
      <c r="SN263" s="82"/>
      <c r="SO263" s="82"/>
      <c r="SP263" s="82"/>
      <c r="SQ263" s="82"/>
      <c r="SR263" s="82"/>
      <c r="SS263" s="82"/>
      <c r="ST263" s="82"/>
      <c r="SU263" s="82"/>
      <c r="SV263" s="82"/>
      <c r="SW263" s="82"/>
      <c r="SX263" s="82"/>
      <c r="SY263" s="82"/>
      <c r="SZ263" s="82"/>
      <c r="TA263" s="82"/>
      <c r="TB263" s="82"/>
      <c r="TC263" s="82"/>
      <c r="TD263" s="82"/>
      <c r="TE263" s="82"/>
      <c r="TF263" s="82"/>
      <c r="TG263" s="82"/>
      <c r="TH263" s="82"/>
      <c r="TI263" s="82"/>
      <c r="TJ263" s="82"/>
      <c r="TK263" s="82"/>
      <c r="TL263" s="82"/>
      <c r="TM263" s="82"/>
      <c r="TN263" s="82"/>
      <c r="TO263" s="82"/>
      <c r="TP263" s="82"/>
      <c r="TQ263" s="82"/>
      <c r="TR263" s="82"/>
      <c r="TS263" s="82"/>
      <c r="TT263" s="82"/>
      <c r="TU263" s="82"/>
      <c r="TV263" s="82"/>
      <c r="TW263" s="82"/>
      <c r="TX263" s="82"/>
      <c r="TY263" s="82"/>
      <c r="TZ263" s="82"/>
      <c r="UA263" s="82"/>
      <c r="UB263" s="82"/>
      <c r="UC263" s="82"/>
      <c r="UD263" s="82"/>
      <c r="UE263" s="82"/>
      <c r="UF263" s="82"/>
      <c r="UG263" s="82"/>
      <c r="UH263" s="82"/>
      <c r="UI263" s="82"/>
      <c r="UJ263" s="82"/>
      <c r="UK263" s="82"/>
      <c r="UL263" s="82"/>
      <c r="UM263" s="82"/>
      <c r="UN263" s="82"/>
      <c r="UO263" s="82"/>
      <c r="UP263" s="82"/>
      <c r="UQ263" s="82"/>
      <c r="UR263" s="82"/>
      <c r="US263" s="82"/>
      <c r="UT263" s="82"/>
      <c r="UU263" s="82"/>
      <c r="UV263" s="82"/>
      <c r="UW263" s="82"/>
      <c r="UX263" s="82"/>
      <c r="UY263" s="82"/>
      <c r="UZ263" s="82"/>
      <c r="VA263" s="82"/>
      <c r="VB263" s="82"/>
      <c r="VC263" s="82"/>
      <c r="VD263" s="82"/>
      <c r="VE263" s="82"/>
      <c r="VF263" s="82"/>
      <c r="VG263" s="82"/>
      <c r="VH263" s="82"/>
      <c r="VI263" s="82"/>
      <c r="VJ263" s="82"/>
      <c r="VK263" s="82"/>
      <c r="VL263" s="82"/>
      <c r="VM263" s="82"/>
      <c r="VN263" s="82"/>
      <c r="VO263" s="82"/>
      <c r="VP263" s="82"/>
      <c r="VQ263" s="82"/>
      <c r="VR263" s="82"/>
      <c r="VS263" s="82"/>
      <c r="VT263" s="82"/>
      <c r="VU263" s="82"/>
      <c r="VV263" s="82"/>
      <c r="VW263" s="82"/>
      <c r="VX263" s="82"/>
      <c r="VY263" s="82"/>
      <c r="VZ263" s="82"/>
      <c r="WA263" s="82"/>
      <c r="WB263" s="82"/>
      <c r="WC263" s="82"/>
      <c r="WD263" s="82"/>
      <c r="WE263" s="82"/>
      <c r="WF263" s="82"/>
      <c r="WG263" s="82"/>
      <c r="WH263" s="82"/>
      <c r="WI263" s="82"/>
      <c r="WJ263" s="82"/>
      <c r="WK263" s="82"/>
      <c r="WL263" s="82"/>
      <c r="WM263" s="82"/>
      <c r="WN263" s="82"/>
      <c r="WO263" s="82"/>
      <c r="WP263" s="82"/>
      <c r="WQ263" s="82"/>
      <c r="WR263" s="82"/>
      <c r="WS263" s="82"/>
      <c r="WT263" s="82"/>
      <c r="WU263" s="82"/>
      <c r="WV263" s="82"/>
      <c r="WW263" s="82"/>
      <c r="WX263" s="82"/>
      <c r="WY263" s="82"/>
      <c r="WZ263" s="82"/>
      <c r="XA263" s="82"/>
      <c r="XB263" s="82"/>
      <c r="XC263" s="82"/>
      <c r="XD263" s="82"/>
      <c r="XE263" s="82"/>
      <c r="XF263" s="82"/>
      <c r="XG263" s="82"/>
      <c r="XH263" s="82"/>
      <c r="XI263" s="82"/>
      <c r="XJ263" s="82"/>
      <c r="XK263" s="82"/>
      <c r="XL263" s="82"/>
      <c r="XM263" s="82"/>
      <c r="XN263" s="82"/>
      <c r="XO263" s="82"/>
      <c r="XP263" s="82"/>
      <c r="XQ263" s="82"/>
      <c r="XR263" s="82"/>
      <c r="XS263" s="82"/>
      <c r="XT263" s="82"/>
      <c r="XU263" s="82"/>
      <c r="XV263" s="82"/>
      <c r="XW263" s="82"/>
      <c r="XX263" s="82"/>
      <c r="XY263" s="82"/>
      <c r="XZ263" s="82"/>
      <c r="YA263" s="82"/>
      <c r="YB263" s="82"/>
      <c r="YC263" s="82"/>
      <c r="YD263" s="82"/>
      <c r="YE263" s="82"/>
      <c r="YF263" s="82"/>
      <c r="YG263" s="82"/>
      <c r="YH263" s="82"/>
      <c r="YI263" s="82"/>
      <c r="YJ263" s="82"/>
      <c r="YK263" s="82"/>
      <c r="YL263" s="82"/>
      <c r="YM263" s="82"/>
      <c r="YN263" s="82"/>
      <c r="YO263" s="82"/>
      <c r="YP263" s="82"/>
      <c r="YQ263" s="82"/>
      <c r="YR263" s="82"/>
      <c r="YS263" s="82"/>
      <c r="YT263" s="82"/>
      <c r="YU263" s="82"/>
      <c r="YV263" s="82"/>
      <c r="YW263" s="82"/>
      <c r="YX263" s="82"/>
      <c r="YY263" s="82"/>
      <c r="YZ263" s="82"/>
      <c r="ZA263" s="82"/>
      <c r="ZB263" s="82"/>
      <c r="ZC263" s="82"/>
      <c r="ZD263" s="82"/>
      <c r="ZE263" s="82"/>
      <c r="ZF263" s="82"/>
      <c r="ZG263" s="82"/>
      <c r="ZH263" s="82"/>
      <c r="ZI263" s="82"/>
      <c r="ZJ263" s="82"/>
      <c r="ZK263" s="82"/>
      <c r="ZL263" s="82"/>
      <c r="ZM263" s="82"/>
      <c r="ZN263" s="82"/>
      <c r="ZO263" s="82"/>
      <c r="ZP263" s="82"/>
      <c r="ZQ263" s="82"/>
      <c r="ZR263" s="82"/>
      <c r="ZS263" s="82"/>
      <c r="ZT263" s="82"/>
      <c r="ZU263" s="82"/>
      <c r="ZV263" s="82"/>
      <c r="ZW263" s="82"/>
      <c r="ZX263" s="82"/>
      <c r="ZY263" s="82"/>
      <c r="ZZ263" s="82"/>
      <c r="AAA263" s="82"/>
      <c r="AAB263" s="82"/>
      <c r="AAC263" s="82"/>
      <c r="AAD263" s="82"/>
      <c r="AAE263" s="82"/>
      <c r="AAF263" s="82"/>
      <c r="AAG263" s="82"/>
      <c r="AAH263" s="82"/>
      <c r="AAI263" s="82"/>
      <c r="AAJ263" s="82"/>
      <c r="AAK263" s="82"/>
      <c r="AAL263" s="82"/>
      <c r="AAM263" s="82"/>
      <c r="AAN263" s="82"/>
      <c r="AAO263" s="82"/>
      <c r="AAP263" s="82"/>
      <c r="AAQ263" s="82"/>
      <c r="AAR263" s="82"/>
      <c r="AAS263" s="82"/>
      <c r="AAT263" s="82"/>
      <c r="AAU263" s="82"/>
      <c r="AAV263" s="82"/>
      <c r="AAW263" s="82"/>
      <c r="AAX263" s="82"/>
      <c r="AAY263" s="82"/>
      <c r="AAZ263" s="82"/>
      <c r="ABA263" s="82"/>
      <c r="ABB263" s="82"/>
      <c r="ABC263" s="82"/>
      <c r="ABD263" s="82"/>
      <c r="ABE263" s="82"/>
      <c r="ABF263" s="82"/>
      <c r="ABG263" s="82"/>
      <c r="ABH263" s="82"/>
      <c r="ABI263" s="82"/>
      <c r="ABJ263" s="82"/>
      <c r="ABK263" s="82"/>
      <c r="ABL263" s="82"/>
      <c r="ABM263" s="82"/>
      <c r="ABN263" s="82"/>
      <c r="ABO263" s="82"/>
      <c r="ABP263" s="82"/>
      <c r="ABQ263" s="82"/>
      <c r="ABR263" s="82"/>
      <c r="ABS263" s="82"/>
      <c r="ABT263" s="82"/>
      <c r="ABU263" s="82"/>
      <c r="ABV263" s="82"/>
      <c r="ABW263" s="82"/>
      <c r="ABX263" s="82"/>
      <c r="ABY263" s="82"/>
      <c r="ABZ263" s="82"/>
      <c r="ACA263" s="82"/>
      <c r="ACB263" s="82"/>
      <c r="ACC263" s="82"/>
      <c r="ACD263" s="82"/>
      <c r="ACE263" s="82"/>
      <c r="ACF263" s="82"/>
      <c r="ACG263" s="82"/>
      <c r="ACH263" s="82"/>
      <c r="ACI263" s="82"/>
      <c r="ACJ263" s="82"/>
      <c r="ACK263" s="82"/>
      <c r="ACL263" s="82"/>
      <c r="ACM263" s="82"/>
      <c r="ACN263" s="82"/>
      <c r="ACO263" s="82"/>
      <c r="ACP263" s="82"/>
      <c r="ACQ263" s="82"/>
      <c r="ACR263" s="82"/>
      <c r="ACS263" s="82"/>
      <c r="ACT263" s="82"/>
      <c r="ACU263" s="82"/>
      <c r="ACV263" s="82"/>
      <c r="ACW263" s="82"/>
      <c r="ACX263" s="82"/>
      <c r="ACY263" s="82"/>
      <c r="ACZ263" s="82"/>
      <c r="ADA263" s="82"/>
      <c r="ADB263" s="82"/>
      <c r="ADC263" s="82"/>
      <c r="ADD263" s="82"/>
      <c r="ADE263" s="82"/>
      <c r="ADF263" s="82"/>
      <c r="ADG263" s="82"/>
      <c r="ADH263" s="82"/>
      <c r="ADI263" s="82"/>
      <c r="ADJ263" s="82"/>
      <c r="ADK263" s="82"/>
      <c r="ADL263" s="82"/>
      <c r="ADM263" s="82"/>
      <c r="ADN263" s="82"/>
      <c r="ADO263" s="82"/>
      <c r="ADP263" s="82"/>
      <c r="ADQ263" s="82"/>
      <c r="ADR263" s="82"/>
      <c r="ADS263" s="82"/>
      <c r="ADT263" s="82"/>
      <c r="ADU263" s="82"/>
      <c r="ADV263" s="82"/>
      <c r="ADW263" s="82"/>
      <c r="ADX263" s="82"/>
      <c r="ADY263" s="82"/>
      <c r="ADZ263" s="82"/>
      <c r="AEA263" s="82"/>
      <c r="AEB263" s="82"/>
      <c r="AEC263" s="82"/>
      <c r="AED263" s="82"/>
      <c r="AEE263" s="82"/>
      <c r="AEF263" s="82"/>
      <c r="AEG263" s="82"/>
      <c r="AEH263" s="82"/>
      <c r="AEI263" s="82"/>
      <c r="AEJ263" s="82"/>
      <c r="AEK263" s="82"/>
      <c r="AEL263" s="82"/>
      <c r="AEM263" s="82"/>
      <c r="AEN263" s="82"/>
      <c r="AEO263" s="82"/>
      <c r="AEP263" s="82"/>
      <c r="AEQ263" s="82"/>
      <c r="AER263" s="82"/>
      <c r="AES263" s="82"/>
      <c r="AET263" s="82"/>
      <c r="AEU263" s="82"/>
      <c r="AEV263" s="82"/>
      <c r="AEW263" s="82"/>
      <c r="AEX263" s="82"/>
      <c r="AEY263" s="82"/>
      <c r="AEZ263" s="82"/>
      <c r="AFA263" s="82"/>
      <c r="AFB263" s="82"/>
      <c r="AFC263" s="82"/>
      <c r="AFD263" s="82"/>
      <c r="AFE263" s="82"/>
      <c r="AFF263" s="82"/>
      <c r="AFG263" s="82"/>
      <c r="AFH263" s="82"/>
      <c r="AFI263" s="82"/>
      <c r="AFJ263" s="82"/>
      <c r="AFK263" s="82"/>
      <c r="AFL263" s="82"/>
      <c r="AFM263" s="82"/>
      <c r="AFN263" s="82"/>
      <c r="AFO263" s="82"/>
      <c r="AFP263" s="82"/>
      <c r="AFQ263" s="82"/>
      <c r="AFR263" s="82"/>
      <c r="AFS263" s="82"/>
      <c r="AFT263" s="82"/>
      <c r="AFU263" s="82"/>
      <c r="AFV263" s="82"/>
      <c r="AFW263" s="82"/>
      <c r="AFX263" s="82"/>
      <c r="AFY263" s="82"/>
      <c r="AFZ263" s="82"/>
      <c r="AGA263" s="82"/>
      <c r="AGB263" s="82"/>
      <c r="AGC263" s="82"/>
      <c r="AGD263" s="82"/>
      <c r="AGE263" s="82"/>
      <c r="AGF263" s="82"/>
      <c r="AGG263" s="82"/>
      <c r="AGH263" s="82"/>
      <c r="AGI263" s="82"/>
      <c r="AGJ263" s="82"/>
      <c r="AGK263" s="82"/>
      <c r="AGL263" s="82"/>
      <c r="AGM263" s="82"/>
      <c r="AGN263" s="82"/>
      <c r="AGO263" s="82"/>
      <c r="AGP263" s="82"/>
      <c r="AGQ263" s="82"/>
      <c r="AGR263" s="82"/>
      <c r="AGS263" s="82"/>
      <c r="AGT263" s="82"/>
      <c r="AGU263" s="82"/>
      <c r="AGV263" s="82"/>
      <c r="AGW263" s="82"/>
      <c r="AGX263" s="82"/>
      <c r="AGY263" s="82"/>
      <c r="AGZ263" s="82"/>
      <c r="AHA263" s="82"/>
      <c r="AHB263" s="82"/>
      <c r="AHC263" s="82"/>
      <c r="AHD263" s="82"/>
      <c r="AHE263" s="82"/>
      <c r="AHF263" s="82"/>
      <c r="AHG263" s="82"/>
      <c r="AHH263" s="82"/>
      <c r="AHI263" s="82"/>
      <c r="AHJ263" s="82"/>
      <c r="AHK263" s="82"/>
      <c r="AHL263" s="82"/>
      <c r="AHM263" s="82"/>
      <c r="AHN263" s="82"/>
      <c r="AHO263" s="82"/>
      <c r="AHP263" s="82"/>
      <c r="AHQ263" s="82"/>
      <c r="AHR263" s="82"/>
      <c r="AHS263" s="82"/>
      <c r="AHT263" s="82"/>
      <c r="AHU263" s="82"/>
      <c r="AHV263" s="82"/>
      <c r="AHW263" s="82"/>
      <c r="AHX263" s="82"/>
      <c r="AHY263" s="82"/>
      <c r="AHZ263" s="82"/>
      <c r="AIA263" s="82"/>
      <c r="AIB263" s="82"/>
      <c r="AIC263" s="82"/>
      <c r="AID263" s="82"/>
      <c r="AIE263" s="82"/>
      <c r="AIF263" s="82"/>
      <c r="AIG263" s="82"/>
      <c r="AIH263" s="82"/>
      <c r="AII263" s="82"/>
      <c r="AIJ263" s="82"/>
      <c r="AIK263" s="82"/>
      <c r="AIL263" s="82"/>
      <c r="AIM263" s="82"/>
      <c r="AIN263" s="82"/>
      <c r="AIO263" s="82"/>
      <c r="AIP263" s="82"/>
      <c r="AIQ263" s="82"/>
      <c r="AIR263" s="82"/>
      <c r="AIS263" s="82"/>
      <c r="AIT263" s="82"/>
      <c r="AIU263" s="82"/>
      <c r="AIV263" s="82"/>
      <c r="AIW263" s="82"/>
      <c r="AIX263" s="82"/>
      <c r="AIY263" s="82"/>
      <c r="AIZ263" s="82"/>
      <c r="AJA263" s="82"/>
      <c r="AJB263" s="82"/>
      <c r="AJC263" s="82"/>
      <c r="AJD263" s="82"/>
      <c r="AJE263" s="82"/>
      <c r="AJF263" s="82"/>
      <c r="AJG263" s="82"/>
      <c r="AJH263" s="82"/>
      <c r="AJI263" s="82"/>
      <c r="AJJ263" s="82"/>
      <c r="AJK263" s="82"/>
      <c r="AJL263" s="82"/>
      <c r="AJM263" s="82"/>
      <c r="AJN263" s="82"/>
      <c r="AJO263" s="82"/>
      <c r="AJP263" s="82"/>
      <c r="AJQ263" s="82"/>
      <c r="AJR263" s="82"/>
      <c r="AJS263" s="82"/>
      <c r="AJT263" s="82"/>
      <c r="AJU263" s="82"/>
      <c r="AJV263" s="82"/>
      <c r="AJW263" s="82"/>
      <c r="AJX263" s="82"/>
      <c r="AJY263" s="82"/>
      <c r="AJZ263" s="82"/>
      <c r="AKA263" s="82"/>
      <c r="AKB263" s="82"/>
      <c r="AKC263" s="82"/>
      <c r="AKD263" s="82"/>
      <c r="AKE263" s="82"/>
      <c r="AKF263" s="82"/>
      <c r="AKG263" s="82"/>
      <c r="AKH263" s="82"/>
      <c r="AKI263" s="82"/>
      <c r="AKJ263" s="82"/>
      <c r="AKK263" s="82"/>
      <c r="AKL263" s="82"/>
      <c r="AKM263" s="82"/>
      <c r="AKN263" s="82"/>
      <c r="AKO263" s="82"/>
      <c r="AKP263" s="82"/>
      <c r="AKQ263" s="82"/>
      <c r="AKR263" s="82"/>
      <c r="AKS263" s="82"/>
      <c r="AKT263" s="82"/>
      <c r="AKU263" s="82"/>
      <c r="AKV263" s="82"/>
      <c r="AKW263" s="82"/>
      <c r="AKX263" s="82"/>
      <c r="AKY263" s="82"/>
      <c r="AKZ263" s="82"/>
      <c r="ALA263" s="82"/>
      <c r="ALB263" s="82"/>
      <c r="ALC263" s="82"/>
      <c r="ALD263" s="82"/>
      <c r="ALE263" s="82"/>
      <c r="ALF263" s="82"/>
      <c r="ALG263" s="82"/>
      <c r="ALH263" s="82"/>
      <c r="ALI263" s="82"/>
      <c r="ALJ263" s="82"/>
      <c r="ALK263" s="82"/>
      <c r="ALL263" s="82"/>
      <c r="ALM263" s="82"/>
      <c r="ALN263" s="82"/>
      <c r="ALO263" s="82"/>
      <c r="ALP263" s="82"/>
      <c r="ALQ263" s="82"/>
      <c r="ALR263" s="82"/>
      <c r="ALS263" s="82"/>
      <c r="ALT263" s="82"/>
      <c r="ALU263" s="82"/>
      <c r="ALV263" s="82"/>
      <c r="ALW263" s="82"/>
      <c r="ALX263" s="82"/>
      <c r="ALY263" s="82"/>
      <c r="ALZ263" s="82"/>
      <c r="AMA263" s="82"/>
      <c r="AMB263" s="82"/>
      <c r="AMC263" s="82"/>
      <c r="AMD263" s="82"/>
      <c r="AME263" s="82"/>
      <c r="AMF263" s="82"/>
      <c r="AMG263" s="82"/>
      <c r="AMH263" s="82"/>
      <c r="AMI263" s="82"/>
      <c r="AMJ263" s="82"/>
    </row>
    <row r="264" spans="1:1024" s="84" customFormat="1" ht="38.25" outlineLevel="1" x14ac:dyDescent="0.2">
      <c r="A264" s="96" t="s">
        <v>312</v>
      </c>
      <c r="B264" s="96">
        <v>7309</v>
      </c>
      <c r="C264" s="96" t="s">
        <v>110</v>
      </c>
      <c r="D264" s="95" t="s">
        <v>654</v>
      </c>
      <c r="E264" s="100" t="s">
        <v>331</v>
      </c>
      <c r="F264" s="195">
        <v>1</v>
      </c>
      <c r="G264" s="196"/>
      <c r="H264" s="93"/>
      <c r="I264" s="94">
        <f t="shared" si="16"/>
        <v>0</v>
      </c>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c r="FA264" s="82"/>
      <c r="FB264" s="82"/>
      <c r="FC264" s="82"/>
      <c r="FD264" s="82"/>
      <c r="FE264" s="82"/>
      <c r="FF264" s="82"/>
      <c r="FG264" s="82"/>
      <c r="FH264" s="82"/>
      <c r="FI264" s="82"/>
      <c r="FJ264" s="82"/>
      <c r="FK264" s="82"/>
      <c r="FL264" s="82"/>
      <c r="FM264" s="82"/>
      <c r="FN264" s="82"/>
      <c r="FO264" s="82"/>
      <c r="FP264" s="82"/>
      <c r="FQ264" s="82"/>
      <c r="FR264" s="82"/>
      <c r="FS264" s="82"/>
      <c r="FT264" s="82"/>
      <c r="FU264" s="82"/>
      <c r="FV264" s="82"/>
      <c r="FW264" s="82"/>
      <c r="FX264" s="82"/>
      <c r="FY264" s="82"/>
      <c r="FZ264" s="82"/>
      <c r="GA264" s="82"/>
      <c r="GB264" s="82"/>
      <c r="GC264" s="82"/>
      <c r="GD264" s="82"/>
      <c r="GE264" s="82"/>
      <c r="GF264" s="82"/>
      <c r="GG264" s="82"/>
      <c r="GH264" s="82"/>
      <c r="GI264" s="82"/>
      <c r="GJ264" s="82"/>
      <c r="GK264" s="82"/>
      <c r="GL264" s="82"/>
      <c r="GM264" s="82"/>
      <c r="GN264" s="82"/>
      <c r="GO264" s="82"/>
      <c r="GP264" s="82"/>
      <c r="GQ264" s="82"/>
      <c r="GR264" s="82"/>
      <c r="GS264" s="82"/>
      <c r="GT264" s="82"/>
      <c r="GU264" s="82"/>
      <c r="GV264" s="82"/>
      <c r="GW264" s="82"/>
      <c r="GX264" s="82"/>
      <c r="GY264" s="82"/>
      <c r="GZ264" s="82"/>
      <c r="HA264" s="82"/>
      <c r="HB264" s="82"/>
      <c r="HC264" s="82"/>
      <c r="HD264" s="82"/>
      <c r="HE264" s="82"/>
      <c r="HF264" s="82"/>
      <c r="HG264" s="82"/>
      <c r="HH264" s="82"/>
      <c r="HI264" s="82"/>
      <c r="HJ264" s="82"/>
      <c r="HK264" s="82"/>
      <c r="HL264" s="82"/>
      <c r="HM264" s="82"/>
      <c r="HN264" s="82"/>
      <c r="HO264" s="82"/>
      <c r="HP264" s="82"/>
      <c r="HQ264" s="82"/>
      <c r="HR264" s="82"/>
      <c r="HS264" s="82"/>
      <c r="HT264" s="82"/>
      <c r="HU264" s="82"/>
      <c r="HV264" s="82"/>
      <c r="HW264" s="82"/>
      <c r="HX264" s="82"/>
      <c r="HY264" s="82"/>
      <c r="HZ264" s="82"/>
      <c r="IA264" s="82"/>
      <c r="IB264" s="82"/>
      <c r="IC264" s="82"/>
      <c r="ID264" s="82"/>
      <c r="IE264" s="82"/>
      <c r="IF264" s="82"/>
      <c r="IG264" s="82"/>
      <c r="IH264" s="82"/>
      <c r="II264" s="82"/>
      <c r="IJ264" s="82"/>
      <c r="IK264" s="82"/>
      <c r="IL264" s="82"/>
      <c r="IM264" s="82"/>
      <c r="IN264" s="82"/>
      <c r="IO264" s="82"/>
      <c r="IP264" s="82"/>
      <c r="IQ264" s="82"/>
      <c r="IR264" s="82"/>
      <c r="IS264" s="82"/>
      <c r="IT264" s="82"/>
      <c r="IU264" s="82"/>
      <c r="IV264" s="82"/>
      <c r="IW264" s="82"/>
      <c r="IX264" s="82"/>
      <c r="IY264" s="82"/>
      <c r="IZ264" s="82"/>
      <c r="JA264" s="82"/>
      <c r="JB264" s="82"/>
      <c r="JC264" s="82"/>
      <c r="JD264" s="82"/>
      <c r="JE264" s="82"/>
      <c r="JF264" s="82"/>
      <c r="JG264" s="82"/>
      <c r="JH264" s="82"/>
      <c r="JI264" s="82"/>
      <c r="JJ264" s="82"/>
      <c r="JK264" s="82"/>
      <c r="JL264" s="82"/>
      <c r="JM264" s="82"/>
      <c r="JN264" s="82"/>
      <c r="JO264" s="82"/>
      <c r="JP264" s="82"/>
      <c r="JQ264" s="82"/>
      <c r="JR264" s="82"/>
      <c r="JS264" s="82"/>
      <c r="JT264" s="82"/>
      <c r="JU264" s="82"/>
      <c r="JV264" s="82"/>
      <c r="JW264" s="82"/>
      <c r="JX264" s="82"/>
      <c r="JY264" s="82"/>
      <c r="JZ264" s="82"/>
      <c r="KA264" s="82"/>
      <c r="KB264" s="82"/>
      <c r="KC264" s="82"/>
      <c r="KD264" s="82"/>
      <c r="KE264" s="82"/>
      <c r="KF264" s="82"/>
      <c r="KG264" s="82"/>
      <c r="KH264" s="82"/>
      <c r="KI264" s="82"/>
      <c r="KJ264" s="82"/>
      <c r="KK264" s="82"/>
      <c r="KL264" s="82"/>
      <c r="KM264" s="82"/>
      <c r="KN264" s="82"/>
      <c r="KO264" s="82"/>
      <c r="KP264" s="82"/>
      <c r="KQ264" s="82"/>
      <c r="KR264" s="82"/>
      <c r="KS264" s="82"/>
      <c r="KT264" s="82"/>
      <c r="KU264" s="82"/>
      <c r="KV264" s="82"/>
      <c r="KW264" s="82"/>
      <c r="KX264" s="82"/>
      <c r="KY264" s="82"/>
      <c r="KZ264" s="82"/>
      <c r="LA264" s="82"/>
      <c r="LB264" s="82"/>
      <c r="LC264" s="82"/>
      <c r="LD264" s="82"/>
      <c r="LE264" s="82"/>
      <c r="LF264" s="82"/>
      <c r="LG264" s="82"/>
      <c r="LH264" s="82"/>
      <c r="LI264" s="82"/>
      <c r="LJ264" s="82"/>
      <c r="LK264" s="82"/>
      <c r="LL264" s="82"/>
      <c r="LM264" s="82"/>
      <c r="LN264" s="82"/>
      <c r="LO264" s="82"/>
      <c r="LP264" s="82"/>
      <c r="LQ264" s="82"/>
      <c r="LR264" s="82"/>
      <c r="LS264" s="82"/>
      <c r="LT264" s="82"/>
      <c r="LU264" s="82"/>
      <c r="LV264" s="82"/>
      <c r="LW264" s="82"/>
      <c r="LX264" s="82"/>
      <c r="LY264" s="82"/>
      <c r="LZ264" s="82"/>
      <c r="MA264" s="82"/>
      <c r="MB264" s="82"/>
      <c r="MC264" s="82"/>
      <c r="MD264" s="82"/>
      <c r="ME264" s="82"/>
      <c r="MF264" s="82"/>
      <c r="MG264" s="82"/>
      <c r="MH264" s="82"/>
      <c r="MI264" s="82"/>
      <c r="MJ264" s="82"/>
      <c r="MK264" s="82"/>
      <c r="ML264" s="82"/>
      <c r="MM264" s="82"/>
      <c r="MN264" s="82"/>
      <c r="MO264" s="82"/>
      <c r="MP264" s="82"/>
      <c r="MQ264" s="82"/>
      <c r="MR264" s="82"/>
      <c r="MS264" s="82"/>
      <c r="MT264" s="82"/>
      <c r="MU264" s="82"/>
      <c r="MV264" s="82"/>
      <c r="MW264" s="82"/>
      <c r="MX264" s="82"/>
      <c r="MY264" s="82"/>
      <c r="MZ264" s="82"/>
      <c r="NA264" s="82"/>
      <c r="NB264" s="82"/>
      <c r="NC264" s="82"/>
      <c r="ND264" s="82"/>
      <c r="NE264" s="82"/>
      <c r="NF264" s="82"/>
      <c r="NG264" s="82"/>
      <c r="NH264" s="82"/>
      <c r="NI264" s="82"/>
      <c r="NJ264" s="82"/>
      <c r="NK264" s="82"/>
      <c r="NL264" s="82"/>
      <c r="NM264" s="82"/>
      <c r="NN264" s="82"/>
      <c r="NO264" s="82"/>
      <c r="NP264" s="82"/>
      <c r="NQ264" s="82"/>
      <c r="NR264" s="82"/>
      <c r="NS264" s="82"/>
      <c r="NT264" s="82"/>
      <c r="NU264" s="82"/>
      <c r="NV264" s="82"/>
      <c r="NW264" s="82"/>
      <c r="NX264" s="82"/>
      <c r="NY264" s="82"/>
      <c r="NZ264" s="82"/>
      <c r="OA264" s="82"/>
      <c r="OB264" s="82"/>
      <c r="OC264" s="82"/>
      <c r="OD264" s="82"/>
      <c r="OE264" s="82"/>
      <c r="OF264" s="82"/>
      <c r="OG264" s="82"/>
      <c r="OH264" s="82"/>
      <c r="OI264" s="82"/>
      <c r="OJ264" s="82"/>
      <c r="OK264" s="82"/>
      <c r="OL264" s="82"/>
      <c r="OM264" s="82"/>
      <c r="ON264" s="82"/>
      <c r="OO264" s="82"/>
      <c r="OP264" s="82"/>
      <c r="OQ264" s="82"/>
      <c r="OR264" s="82"/>
      <c r="OS264" s="82"/>
      <c r="OT264" s="82"/>
      <c r="OU264" s="82"/>
      <c r="OV264" s="82"/>
      <c r="OW264" s="82"/>
      <c r="OX264" s="82"/>
      <c r="OY264" s="82"/>
      <c r="OZ264" s="82"/>
      <c r="PA264" s="82"/>
      <c r="PB264" s="82"/>
      <c r="PC264" s="82"/>
      <c r="PD264" s="82"/>
      <c r="PE264" s="82"/>
      <c r="PF264" s="82"/>
      <c r="PG264" s="82"/>
      <c r="PH264" s="82"/>
      <c r="PI264" s="82"/>
      <c r="PJ264" s="82"/>
      <c r="PK264" s="82"/>
      <c r="PL264" s="82"/>
      <c r="PM264" s="82"/>
      <c r="PN264" s="82"/>
      <c r="PO264" s="82"/>
      <c r="PP264" s="82"/>
      <c r="PQ264" s="82"/>
      <c r="PR264" s="82"/>
      <c r="PS264" s="82"/>
      <c r="PT264" s="82"/>
      <c r="PU264" s="82"/>
      <c r="PV264" s="82"/>
      <c r="PW264" s="82"/>
      <c r="PX264" s="82"/>
      <c r="PY264" s="82"/>
      <c r="PZ264" s="82"/>
      <c r="QA264" s="82"/>
      <c r="QB264" s="82"/>
      <c r="QC264" s="82"/>
      <c r="QD264" s="82"/>
      <c r="QE264" s="82"/>
      <c r="QF264" s="82"/>
      <c r="QG264" s="82"/>
      <c r="QH264" s="82"/>
      <c r="QI264" s="82"/>
      <c r="QJ264" s="82"/>
      <c r="QK264" s="82"/>
      <c r="QL264" s="82"/>
      <c r="QM264" s="82"/>
      <c r="QN264" s="82"/>
      <c r="QO264" s="82"/>
      <c r="QP264" s="82"/>
      <c r="QQ264" s="82"/>
      <c r="QR264" s="82"/>
      <c r="QS264" s="82"/>
      <c r="QT264" s="82"/>
      <c r="QU264" s="82"/>
      <c r="QV264" s="82"/>
      <c r="QW264" s="82"/>
      <c r="QX264" s="82"/>
      <c r="QY264" s="82"/>
      <c r="QZ264" s="82"/>
      <c r="RA264" s="82"/>
      <c r="RB264" s="82"/>
      <c r="RC264" s="82"/>
      <c r="RD264" s="82"/>
      <c r="RE264" s="82"/>
      <c r="RF264" s="82"/>
      <c r="RG264" s="82"/>
      <c r="RH264" s="82"/>
      <c r="RI264" s="82"/>
      <c r="RJ264" s="82"/>
      <c r="RK264" s="82"/>
      <c r="RL264" s="82"/>
      <c r="RM264" s="82"/>
      <c r="RN264" s="82"/>
      <c r="RO264" s="82"/>
      <c r="RP264" s="82"/>
      <c r="RQ264" s="82"/>
      <c r="RR264" s="82"/>
      <c r="RS264" s="82"/>
      <c r="RT264" s="82"/>
      <c r="RU264" s="82"/>
      <c r="RV264" s="82"/>
      <c r="RW264" s="82"/>
      <c r="RX264" s="82"/>
      <c r="RY264" s="82"/>
      <c r="RZ264" s="82"/>
      <c r="SA264" s="82"/>
      <c r="SB264" s="82"/>
      <c r="SC264" s="82"/>
      <c r="SD264" s="82"/>
      <c r="SE264" s="82"/>
      <c r="SF264" s="82"/>
      <c r="SG264" s="82"/>
      <c r="SH264" s="82"/>
      <c r="SI264" s="82"/>
      <c r="SJ264" s="82"/>
      <c r="SK264" s="82"/>
      <c r="SL264" s="82"/>
      <c r="SM264" s="82"/>
      <c r="SN264" s="82"/>
      <c r="SO264" s="82"/>
      <c r="SP264" s="82"/>
      <c r="SQ264" s="82"/>
      <c r="SR264" s="82"/>
      <c r="SS264" s="82"/>
      <c r="ST264" s="82"/>
      <c r="SU264" s="82"/>
      <c r="SV264" s="82"/>
      <c r="SW264" s="82"/>
      <c r="SX264" s="82"/>
      <c r="SY264" s="82"/>
      <c r="SZ264" s="82"/>
      <c r="TA264" s="82"/>
      <c r="TB264" s="82"/>
      <c r="TC264" s="82"/>
      <c r="TD264" s="82"/>
      <c r="TE264" s="82"/>
      <c r="TF264" s="82"/>
      <c r="TG264" s="82"/>
      <c r="TH264" s="82"/>
      <c r="TI264" s="82"/>
      <c r="TJ264" s="82"/>
      <c r="TK264" s="82"/>
      <c r="TL264" s="82"/>
      <c r="TM264" s="82"/>
      <c r="TN264" s="82"/>
      <c r="TO264" s="82"/>
      <c r="TP264" s="82"/>
      <c r="TQ264" s="82"/>
      <c r="TR264" s="82"/>
      <c r="TS264" s="82"/>
      <c r="TT264" s="82"/>
      <c r="TU264" s="82"/>
      <c r="TV264" s="82"/>
      <c r="TW264" s="82"/>
      <c r="TX264" s="82"/>
      <c r="TY264" s="82"/>
      <c r="TZ264" s="82"/>
      <c r="UA264" s="82"/>
      <c r="UB264" s="82"/>
      <c r="UC264" s="82"/>
      <c r="UD264" s="82"/>
      <c r="UE264" s="82"/>
      <c r="UF264" s="82"/>
      <c r="UG264" s="82"/>
      <c r="UH264" s="82"/>
      <c r="UI264" s="82"/>
      <c r="UJ264" s="82"/>
      <c r="UK264" s="82"/>
      <c r="UL264" s="82"/>
      <c r="UM264" s="82"/>
      <c r="UN264" s="82"/>
      <c r="UO264" s="82"/>
      <c r="UP264" s="82"/>
      <c r="UQ264" s="82"/>
      <c r="UR264" s="82"/>
      <c r="US264" s="82"/>
      <c r="UT264" s="82"/>
      <c r="UU264" s="82"/>
      <c r="UV264" s="82"/>
      <c r="UW264" s="82"/>
      <c r="UX264" s="82"/>
      <c r="UY264" s="82"/>
      <c r="UZ264" s="82"/>
      <c r="VA264" s="82"/>
      <c r="VB264" s="82"/>
      <c r="VC264" s="82"/>
      <c r="VD264" s="82"/>
      <c r="VE264" s="82"/>
      <c r="VF264" s="82"/>
      <c r="VG264" s="82"/>
      <c r="VH264" s="82"/>
      <c r="VI264" s="82"/>
      <c r="VJ264" s="82"/>
      <c r="VK264" s="82"/>
      <c r="VL264" s="82"/>
      <c r="VM264" s="82"/>
      <c r="VN264" s="82"/>
      <c r="VO264" s="82"/>
      <c r="VP264" s="82"/>
      <c r="VQ264" s="82"/>
      <c r="VR264" s="82"/>
      <c r="VS264" s="82"/>
      <c r="VT264" s="82"/>
      <c r="VU264" s="82"/>
      <c r="VV264" s="82"/>
      <c r="VW264" s="82"/>
      <c r="VX264" s="82"/>
      <c r="VY264" s="82"/>
      <c r="VZ264" s="82"/>
      <c r="WA264" s="82"/>
      <c r="WB264" s="82"/>
      <c r="WC264" s="82"/>
      <c r="WD264" s="82"/>
      <c r="WE264" s="82"/>
      <c r="WF264" s="82"/>
      <c r="WG264" s="82"/>
      <c r="WH264" s="82"/>
      <c r="WI264" s="82"/>
      <c r="WJ264" s="82"/>
      <c r="WK264" s="82"/>
      <c r="WL264" s="82"/>
      <c r="WM264" s="82"/>
      <c r="WN264" s="82"/>
      <c r="WO264" s="82"/>
      <c r="WP264" s="82"/>
      <c r="WQ264" s="82"/>
      <c r="WR264" s="82"/>
      <c r="WS264" s="82"/>
      <c r="WT264" s="82"/>
      <c r="WU264" s="82"/>
      <c r="WV264" s="82"/>
      <c r="WW264" s="82"/>
      <c r="WX264" s="82"/>
      <c r="WY264" s="82"/>
      <c r="WZ264" s="82"/>
      <c r="XA264" s="82"/>
      <c r="XB264" s="82"/>
      <c r="XC264" s="82"/>
      <c r="XD264" s="82"/>
      <c r="XE264" s="82"/>
      <c r="XF264" s="82"/>
      <c r="XG264" s="82"/>
      <c r="XH264" s="82"/>
      <c r="XI264" s="82"/>
      <c r="XJ264" s="82"/>
      <c r="XK264" s="82"/>
      <c r="XL264" s="82"/>
      <c r="XM264" s="82"/>
      <c r="XN264" s="82"/>
      <c r="XO264" s="82"/>
      <c r="XP264" s="82"/>
      <c r="XQ264" s="82"/>
      <c r="XR264" s="82"/>
      <c r="XS264" s="82"/>
      <c r="XT264" s="82"/>
      <c r="XU264" s="82"/>
      <c r="XV264" s="82"/>
      <c r="XW264" s="82"/>
      <c r="XX264" s="82"/>
      <c r="XY264" s="82"/>
      <c r="XZ264" s="82"/>
      <c r="YA264" s="82"/>
      <c r="YB264" s="82"/>
      <c r="YC264" s="82"/>
      <c r="YD264" s="82"/>
      <c r="YE264" s="82"/>
      <c r="YF264" s="82"/>
      <c r="YG264" s="82"/>
      <c r="YH264" s="82"/>
      <c r="YI264" s="82"/>
      <c r="YJ264" s="82"/>
      <c r="YK264" s="82"/>
      <c r="YL264" s="82"/>
      <c r="YM264" s="82"/>
      <c r="YN264" s="82"/>
      <c r="YO264" s="82"/>
      <c r="YP264" s="82"/>
      <c r="YQ264" s="82"/>
      <c r="YR264" s="82"/>
      <c r="YS264" s="82"/>
      <c r="YT264" s="82"/>
      <c r="YU264" s="82"/>
      <c r="YV264" s="82"/>
      <c r="YW264" s="82"/>
      <c r="YX264" s="82"/>
      <c r="YY264" s="82"/>
      <c r="YZ264" s="82"/>
      <c r="ZA264" s="82"/>
      <c r="ZB264" s="82"/>
      <c r="ZC264" s="82"/>
      <c r="ZD264" s="82"/>
      <c r="ZE264" s="82"/>
      <c r="ZF264" s="82"/>
      <c r="ZG264" s="82"/>
      <c r="ZH264" s="82"/>
      <c r="ZI264" s="82"/>
      <c r="ZJ264" s="82"/>
      <c r="ZK264" s="82"/>
      <c r="ZL264" s="82"/>
      <c r="ZM264" s="82"/>
      <c r="ZN264" s="82"/>
      <c r="ZO264" s="82"/>
      <c r="ZP264" s="82"/>
      <c r="ZQ264" s="82"/>
      <c r="ZR264" s="82"/>
      <c r="ZS264" s="82"/>
      <c r="ZT264" s="82"/>
      <c r="ZU264" s="82"/>
      <c r="ZV264" s="82"/>
      <c r="ZW264" s="82"/>
      <c r="ZX264" s="82"/>
      <c r="ZY264" s="82"/>
      <c r="ZZ264" s="82"/>
      <c r="AAA264" s="82"/>
      <c r="AAB264" s="82"/>
      <c r="AAC264" s="82"/>
      <c r="AAD264" s="82"/>
      <c r="AAE264" s="82"/>
      <c r="AAF264" s="82"/>
      <c r="AAG264" s="82"/>
      <c r="AAH264" s="82"/>
      <c r="AAI264" s="82"/>
      <c r="AAJ264" s="82"/>
      <c r="AAK264" s="82"/>
      <c r="AAL264" s="82"/>
      <c r="AAM264" s="82"/>
      <c r="AAN264" s="82"/>
      <c r="AAO264" s="82"/>
      <c r="AAP264" s="82"/>
      <c r="AAQ264" s="82"/>
      <c r="AAR264" s="82"/>
      <c r="AAS264" s="82"/>
      <c r="AAT264" s="82"/>
      <c r="AAU264" s="82"/>
      <c r="AAV264" s="82"/>
      <c r="AAW264" s="82"/>
      <c r="AAX264" s="82"/>
      <c r="AAY264" s="82"/>
      <c r="AAZ264" s="82"/>
      <c r="ABA264" s="82"/>
      <c r="ABB264" s="82"/>
      <c r="ABC264" s="82"/>
      <c r="ABD264" s="82"/>
      <c r="ABE264" s="82"/>
      <c r="ABF264" s="82"/>
      <c r="ABG264" s="82"/>
      <c r="ABH264" s="82"/>
      <c r="ABI264" s="82"/>
      <c r="ABJ264" s="82"/>
      <c r="ABK264" s="82"/>
      <c r="ABL264" s="82"/>
      <c r="ABM264" s="82"/>
      <c r="ABN264" s="82"/>
      <c r="ABO264" s="82"/>
      <c r="ABP264" s="82"/>
      <c r="ABQ264" s="82"/>
      <c r="ABR264" s="82"/>
      <c r="ABS264" s="82"/>
      <c r="ABT264" s="82"/>
      <c r="ABU264" s="82"/>
      <c r="ABV264" s="82"/>
      <c r="ABW264" s="82"/>
      <c r="ABX264" s="82"/>
      <c r="ABY264" s="82"/>
      <c r="ABZ264" s="82"/>
      <c r="ACA264" s="82"/>
      <c r="ACB264" s="82"/>
      <c r="ACC264" s="82"/>
      <c r="ACD264" s="82"/>
      <c r="ACE264" s="82"/>
      <c r="ACF264" s="82"/>
      <c r="ACG264" s="82"/>
      <c r="ACH264" s="82"/>
      <c r="ACI264" s="82"/>
      <c r="ACJ264" s="82"/>
      <c r="ACK264" s="82"/>
      <c r="ACL264" s="82"/>
      <c r="ACM264" s="82"/>
      <c r="ACN264" s="82"/>
      <c r="ACO264" s="82"/>
      <c r="ACP264" s="82"/>
      <c r="ACQ264" s="82"/>
      <c r="ACR264" s="82"/>
      <c r="ACS264" s="82"/>
      <c r="ACT264" s="82"/>
      <c r="ACU264" s="82"/>
      <c r="ACV264" s="82"/>
      <c r="ACW264" s="82"/>
      <c r="ACX264" s="82"/>
      <c r="ACY264" s="82"/>
      <c r="ACZ264" s="82"/>
      <c r="ADA264" s="82"/>
      <c r="ADB264" s="82"/>
      <c r="ADC264" s="82"/>
      <c r="ADD264" s="82"/>
      <c r="ADE264" s="82"/>
      <c r="ADF264" s="82"/>
      <c r="ADG264" s="82"/>
      <c r="ADH264" s="82"/>
      <c r="ADI264" s="82"/>
      <c r="ADJ264" s="82"/>
      <c r="ADK264" s="82"/>
      <c r="ADL264" s="82"/>
      <c r="ADM264" s="82"/>
      <c r="ADN264" s="82"/>
      <c r="ADO264" s="82"/>
      <c r="ADP264" s="82"/>
      <c r="ADQ264" s="82"/>
      <c r="ADR264" s="82"/>
      <c r="ADS264" s="82"/>
      <c r="ADT264" s="82"/>
      <c r="ADU264" s="82"/>
      <c r="ADV264" s="82"/>
      <c r="ADW264" s="82"/>
      <c r="ADX264" s="82"/>
      <c r="ADY264" s="82"/>
      <c r="ADZ264" s="82"/>
      <c r="AEA264" s="82"/>
      <c r="AEB264" s="82"/>
      <c r="AEC264" s="82"/>
      <c r="AED264" s="82"/>
      <c r="AEE264" s="82"/>
      <c r="AEF264" s="82"/>
      <c r="AEG264" s="82"/>
      <c r="AEH264" s="82"/>
      <c r="AEI264" s="82"/>
      <c r="AEJ264" s="82"/>
      <c r="AEK264" s="82"/>
      <c r="AEL264" s="82"/>
      <c r="AEM264" s="82"/>
      <c r="AEN264" s="82"/>
      <c r="AEO264" s="82"/>
      <c r="AEP264" s="82"/>
      <c r="AEQ264" s="82"/>
      <c r="AER264" s="82"/>
      <c r="AES264" s="82"/>
      <c r="AET264" s="82"/>
      <c r="AEU264" s="82"/>
      <c r="AEV264" s="82"/>
      <c r="AEW264" s="82"/>
      <c r="AEX264" s="82"/>
      <c r="AEY264" s="82"/>
      <c r="AEZ264" s="82"/>
      <c r="AFA264" s="82"/>
      <c r="AFB264" s="82"/>
      <c r="AFC264" s="82"/>
      <c r="AFD264" s="82"/>
      <c r="AFE264" s="82"/>
      <c r="AFF264" s="82"/>
      <c r="AFG264" s="82"/>
      <c r="AFH264" s="82"/>
      <c r="AFI264" s="82"/>
      <c r="AFJ264" s="82"/>
      <c r="AFK264" s="82"/>
      <c r="AFL264" s="82"/>
      <c r="AFM264" s="82"/>
      <c r="AFN264" s="82"/>
      <c r="AFO264" s="82"/>
      <c r="AFP264" s="82"/>
      <c r="AFQ264" s="82"/>
      <c r="AFR264" s="82"/>
      <c r="AFS264" s="82"/>
      <c r="AFT264" s="82"/>
      <c r="AFU264" s="82"/>
      <c r="AFV264" s="82"/>
      <c r="AFW264" s="82"/>
      <c r="AFX264" s="82"/>
      <c r="AFY264" s="82"/>
      <c r="AFZ264" s="82"/>
      <c r="AGA264" s="82"/>
      <c r="AGB264" s="82"/>
      <c r="AGC264" s="82"/>
      <c r="AGD264" s="82"/>
      <c r="AGE264" s="82"/>
      <c r="AGF264" s="82"/>
      <c r="AGG264" s="82"/>
      <c r="AGH264" s="82"/>
      <c r="AGI264" s="82"/>
      <c r="AGJ264" s="82"/>
      <c r="AGK264" s="82"/>
      <c r="AGL264" s="82"/>
      <c r="AGM264" s="82"/>
      <c r="AGN264" s="82"/>
      <c r="AGO264" s="82"/>
      <c r="AGP264" s="82"/>
      <c r="AGQ264" s="82"/>
      <c r="AGR264" s="82"/>
      <c r="AGS264" s="82"/>
      <c r="AGT264" s="82"/>
      <c r="AGU264" s="82"/>
      <c r="AGV264" s="82"/>
      <c r="AGW264" s="82"/>
      <c r="AGX264" s="82"/>
      <c r="AGY264" s="82"/>
      <c r="AGZ264" s="82"/>
      <c r="AHA264" s="82"/>
      <c r="AHB264" s="82"/>
      <c r="AHC264" s="82"/>
      <c r="AHD264" s="82"/>
      <c r="AHE264" s="82"/>
      <c r="AHF264" s="82"/>
      <c r="AHG264" s="82"/>
      <c r="AHH264" s="82"/>
      <c r="AHI264" s="82"/>
      <c r="AHJ264" s="82"/>
      <c r="AHK264" s="82"/>
      <c r="AHL264" s="82"/>
      <c r="AHM264" s="82"/>
      <c r="AHN264" s="82"/>
      <c r="AHO264" s="82"/>
      <c r="AHP264" s="82"/>
      <c r="AHQ264" s="82"/>
      <c r="AHR264" s="82"/>
      <c r="AHS264" s="82"/>
      <c r="AHT264" s="82"/>
      <c r="AHU264" s="82"/>
      <c r="AHV264" s="82"/>
      <c r="AHW264" s="82"/>
      <c r="AHX264" s="82"/>
      <c r="AHY264" s="82"/>
      <c r="AHZ264" s="82"/>
      <c r="AIA264" s="82"/>
      <c r="AIB264" s="82"/>
      <c r="AIC264" s="82"/>
      <c r="AID264" s="82"/>
      <c r="AIE264" s="82"/>
      <c r="AIF264" s="82"/>
      <c r="AIG264" s="82"/>
      <c r="AIH264" s="82"/>
      <c r="AII264" s="82"/>
      <c r="AIJ264" s="82"/>
      <c r="AIK264" s="82"/>
      <c r="AIL264" s="82"/>
      <c r="AIM264" s="82"/>
      <c r="AIN264" s="82"/>
      <c r="AIO264" s="82"/>
      <c r="AIP264" s="82"/>
      <c r="AIQ264" s="82"/>
      <c r="AIR264" s="82"/>
      <c r="AIS264" s="82"/>
      <c r="AIT264" s="82"/>
      <c r="AIU264" s="82"/>
      <c r="AIV264" s="82"/>
      <c r="AIW264" s="82"/>
      <c r="AIX264" s="82"/>
      <c r="AIY264" s="82"/>
      <c r="AIZ264" s="82"/>
      <c r="AJA264" s="82"/>
      <c r="AJB264" s="82"/>
      <c r="AJC264" s="82"/>
      <c r="AJD264" s="82"/>
      <c r="AJE264" s="82"/>
      <c r="AJF264" s="82"/>
      <c r="AJG264" s="82"/>
      <c r="AJH264" s="82"/>
      <c r="AJI264" s="82"/>
      <c r="AJJ264" s="82"/>
      <c r="AJK264" s="82"/>
      <c r="AJL264" s="82"/>
      <c r="AJM264" s="82"/>
      <c r="AJN264" s="82"/>
      <c r="AJO264" s="82"/>
      <c r="AJP264" s="82"/>
      <c r="AJQ264" s="82"/>
      <c r="AJR264" s="82"/>
      <c r="AJS264" s="82"/>
      <c r="AJT264" s="82"/>
      <c r="AJU264" s="82"/>
      <c r="AJV264" s="82"/>
      <c r="AJW264" s="82"/>
      <c r="AJX264" s="82"/>
      <c r="AJY264" s="82"/>
      <c r="AJZ264" s="82"/>
      <c r="AKA264" s="82"/>
      <c r="AKB264" s="82"/>
      <c r="AKC264" s="82"/>
      <c r="AKD264" s="82"/>
      <c r="AKE264" s="82"/>
      <c r="AKF264" s="82"/>
      <c r="AKG264" s="82"/>
      <c r="AKH264" s="82"/>
      <c r="AKI264" s="82"/>
      <c r="AKJ264" s="82"/>
      <c r="AKK264" s="82"/>
      <c r="AKL264" s="82"/>
      <c r="AKM264" s="82"/>
      <c r="AKN264" s="82"/>
      <c r="AKO264" s="82"/>
      <c r="AKP264" s="82"/>
      <c r="AKQ264" s="82"/>
      <c r="AKR264" s="82"/>
      <c r="AKS264" s="82"/>
      <c r="AKT264" s="82"/>
      <c r="AKU264" s="82"/>
      <c r="AKV264" s="82"/>
      <c r="AKW264" s="82"/>
      <c r="AKX264" s="82"/>
      <c r="AKY264" s="82"/>
      <c r="AKZ264" s="82"/>
      <c r="ALA264" s="82"/>
      <c r="ALB264" s="82"/>
      <c r="ALC264" s="82"/>
      <c r="ALD264" s="82"/>
      <c r="ALE264" s="82"/>
      <c r="ALF264" s="82"/>
      <c r="ALG264" s="82"/>
      <c r="ALH264" s="82"/>
      <c r="ALI264" s="82"/>
      <c r="ALJ264" s="82"/>
      <c r="ALK264" s="82"/>
      <c r="ALL264" s="82"/>
      <c r="ALM264" s="82"/>
      <c r="ALN264" s="82"/>
      <c r="ALO264" s="82"/>
      <c r="ALP264" s="82"/>
      <c r="ALQ264" s="82"/>
      <c r="ALR264" s="82"/>
      <c r="ALS264" s="82"/>
      <c r="ALT264" s="82"/>
      <c r="ALU264" s="82"/>
      <c r="ALV264" s="82"/>
      <c r="ALW264" s="82"/>
      <c r="ALX264" s="82"/>
      <c r="ALY264" s="82"/>
      <c r="ALZ264" s="82"/>
      <c r="AMA264" s="82"/>
      <c r="AMB264" s="82"/>
      <c r="AMC264" s="82"/>
      <c r="AMD264" s="82"/>
      <c r="AME264" s="82"/>
      <c r="AMF264" s="82"/>
      <c r="AMG264" s="82"/>
      <c r="AMH264" s="82"/>
      <c r="AMI264" s="82"/>
      <c r="AMJ264" s="82"/>
    </row>
    <row r="265" spans="1:1024" s="84" customFormat="1" outlineLevel="1" x14ac:dyDescent="0.2">
      <c r="A265" s="202" t="s">
        <v>329</v>
      </c>
      <c r="B265" s="203"/>
      <c r="C265" s="203"/>
      <c r="D265" s="204" t="s">
        <v>330</v>
      </c>
      <c r="E265" s="205"/>
      <c r="F265" s="206"/>
      <c r="G265" s="206"/>
      <c r="H265" s="207"/>
      <c r="I265" s="207"/>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c r="DR265" s="82"/>
      <c r="DS265" s="82"/>
      <c r="DT265" s="82"/>
      <c r="DU265" s="82"/>
      <c r="DV265" s="82"/>
      <c r="DW265" s="82"/>
      <c r="DX265" s="82"/>
      <c r="DY265" s="82"/>
      <c r="DZ265" s="82"/>
      <c r="EA265" s="82"/>
      <c r="EB265" s="82"/>
      <c r="EC265" s="82"/>
      <c r="ED265" s="82"/>
      <c r="EE265" s="82"/>
      <c r="EF265" s="82"/>
      <c r="EG265" s="82"/>
      <c r="EH265" s="82"/>
      <c r="EI265" s="82"/>
      <c r="EJ265" s="82"/>
      <c r="EK265" s="82"/>
      <c r="EL265" s="82"/>
      <c r="EM265" s="82"/>
      <c r="EN265" s="82"/>
      <c r="EO265" s="82"/>
      <c r="EP265" s="82"/>
      <c r="EQ265" s="82"/>
      <c r="ER265" s="82"/>
      <c r="ES265" s="82"/>
      <c r="ET265" s="82"/>
      <c r="EU265" s="82"/>
      <c r="EV265" s="82"/>
      <c r="EW265" s="82"/>
      <c r="EX265" s="82"/>
      <c r="EY265" s="82"/>
      <c r="EZ265" s="82"/>
      <c r="FA265" s="82"/>
      <c r="FB265" s="82"/>
      <c r="FC265" s="82"/>
      <c r="FD265" s="82"/>
      <c r="FE265" s="82"/>
      <c r="FF265" s="82"/>
      <c r="FG265" s="82"/>
      <c r="FH265" s="82"/>
      <c r="FI265" s="82"/>
      <c r="FJ265" s="82"/>
      <c r="FK265" s="82"/>
      <c r="FL265" s="82"/>
      <c r="FM265" s="82"/>
      <c r="FN265" s="82"/>
      <c r="FO265" s="82"/>
      <c r="FP265" s="82"/>
      <c r="FQ265" s="82"/>
      <c r="FR265" s="82"/>
      <c r="FS265" s="82"/>
      <c r="FT265" s="82"/>
      <c r="FU265" s="82"/>
      <c r="FV265" s="82"/>
      <c r="FW265" s="82"/>
      <c r="FX265" s="82"/>
      <c r="FY265" s="82"/>
      <c r="FZ265" s="82"/>
      <c r="GA265" s="82"/>
      <c r="GB265" s="82"/>
      <c r="GC265" s="82"/>
      <c r="GD265" s="82"/>
      <c r="GE265" s="82"/>
      <c r="GF265" s="82"/>
      <c r="GG265" s="82"/>
      <c r="GH265" s="82"/>
      <c r="GI265" s="82"/>
      <c r="GJ265" s="82"/>
      <c r="GK265" s="82"/>
      <c r="GL265" s="82"/>
      <c r="GM265" s="82"/>
      <c r="GN265" s="82"/>
      <c r="GO265" s="82"/>
      <c r="GP265" s="82"/>
      <c r="GQ265" s="82"/>
      <c r="GR265" s="82"/>
      <c r="GS265" s="82"/>
      <c r="GT265" s="82"/>
      <c r="GU265" s="82"/>
      <c r="GV265" s="82"/>
      <c r="GW265" s="82"/>
      <c r="GX265" s="82"/>
      <c r="GY265" s="82"/>
      <c r="GZ265" s="82"/>
      <c r="HA265" s="82"/>
      <c r="HB265" s="82"/>
      <c r="HC265" s="82"/>
      <c r="HD265" s="82"/>
      <c r="HE265" s="82"/>
      <c r="HF265" s="82"/>
      <c r="HG265" s="82"/>
      <c r="HH265" s="82"/>
      <c r="HI265" s="82"/>
      <c r="HJ265" s="82"/>
      <c r="HK265" s="82"/>
      <c r="HL265" s="82"/>
      <c r="HM265" s="82"/>
      <c r="HN265" s="82"/>
      <c r="HO265" s="82"/>
      <c r="HP265" s="82"/>
      <c r="HQ265" s="82"/>
      <c r="HR265" s="82"/>
      <c r="HS265" s="82"/>
      <c r="HT265" s="82"/>
      <c r="HU265" s="82"/>
      <c r="HV265" s="82"/>
      <c r="HW265" s="82"/>
      <c r="HX265" s="82"/>
      <c r="HY265" s="82"/>
      <c r="HZ265" s="82"/>
      <c r="IA265" s="82"/>
      <c r="IB265" s="82"/>
      <c r="IC265" s="82"/>
      <c r="ID265" s="82"/>
      <c r="IE265" s="82"/>
      <c r="IF265" s="82"/>
      <c r="IG265" s="82"/>
      <c r="IH265" s="82"/>
      <c r="II265" s="82"/>
      <c r="IJ265" s="82"/>
      <c r="IK265" s="82"/>
      <c r="IL265" s="82"/>
      <c r="IM265" s="82"/>
      <c r="IN265" s="82"/>
      <c r="IO265" s="82"/>
      <c r="IP265" s="82"/>
      <c r="IQ265" s="82"/>
      <c r="IR265" s="82"/>
      <c r="IS265" s="82"/>
      <c r="IT265" s="82"/>
      <c r="IU265" s="82"/>
      <c r="IV265" s="82"/>
      <c r="IW265" s="82"/>
      <c r="IX265" s="82"/>
      <c r="IY265" s="82"/>
      <c r="IZ265" s="82"/>
      <c r="JA265" s="82"/>
      <c r="JB265" s="82"/>
      <c r="JC265" s="82"/>
      <c r="JD265" s="82"/>
      <c r="JE265" s="82"/>
      <c r="JF265" s="82"/>
      <c r="JG265" s="82"/>
      <c r="JH265" s="82"/>
      <c r="JI265" s="82"/>
      <c r="JJ265" s="82"/>
      <c r="JK265" s="82"/>
      <c r="JL265" s="82"/>
      <c r="JM265" s="82"/>
      <c r="JN265" s="82"/>
      <c r="JO265" s="82"/>
      <c r="JP265" s="82"/>
      <c r="JQ265" s="82"/>
      <c r="JR265" s="82"/>
      <c r="JS265" s="82"/>
      <c r="JT265" s="82"/>
      <c r="JU265" s="82"/>
      <c r="JV265" s="82"/>
      <c r="JW265" s="82"/>
      <c r="JX265" s="82"/>
      <c r="JY265" s="82"/>
      <c r="JZ265" s="82"/>
      <c r="KA265" s="82"/>
      <c r="KB265" s="82"/>
      <c r="KC265" s="82"/>
      <c r="KD265" s="82"/>
      <c r="KE265" s="82"/>
      <c r="KF265" s="82"/>
      <c r="KG265" s="82"/>
      <c r="KH265" s="82"/>
      <c r="KI265" s="82"/>
      <c r="KJ265" s="82"/>
      <c r="KK265" s="82"/>
      <c r="KL265" s="82"/>
      <c r="KM265" s="82"/>
      <c r="KN265" s="82"/>
      <c r="KO265" s="82"/>
      <c r="KP265" s="82"/>
      <c r="KQ265" s="82"/>
      <c r="KR265" s="82"/>
      <c r="KS265" s="82"/>
      <c r="KT265" s="82"/>
      <c r="KU265" s="82"/>
      <c r="KV265" s="82"/>
      <c r="KW265" s="82"/>
      <c r="KX265" s="82"/>
      <c r="KY265" s="82"/>
      <c r="KZ265" s="82"/>
      <c r="LA265" s="82"/>
      <c r="LB265" s="82"/>
      <c r="LC265" s="82"/>
      <c r="LD265" s="82"/>
      <c r="LE265" s="82"/>
      <c r="LF265" s="82"/>
      <c r="LG265" s="82"/>
      <c r="LH265" s="82"/>
      <c r="LI265" s="82"/>
      <c r="LJ265" s="82"/>
      <c r="LK265" s="82"/>
      <c r="LL265" s="82"/>
      <c r="LM265" s="82"/>
      <c r="LN265" s="82"/>
      <c r="LO265" s="82"/>
      <c r="LP265" s="82"/>
      <c r="LQ265" s="82"/>
      <c r="LR265" s="82"/>
      <c r="LS265" s="82"/>
      <c r="LT265" s="82"/>
      <c r="LU265" s="82"/>
      <c r="LV265" s="82"/>
      <c r="LW265" s="82"/>
      <c r="LX265" s="82"/>
      <c r="LY265" s="82"/>
      <c r="LZ265" s="82"/>
      <c r="MA265" s="82"/>
      <c r="MB265" s="82"/>
      <c r="MC265" s="82"/>
      <c r="MD265" s="82"/>
      <c r="ME265" s="82"/>
      <c r="MF265" s="82"/>
      <c r="MG265" s="82"/>
      <c r="MH265" s="82"/>
      <c r="MI265" s="82"/>
      <c r="MJ265" s="82"/>
      <c r="MK265" s="82"/>
      <c r="ML265" s="82"/>
      <c r="MM265" s="82"/>
      <c r="MN265" s="82"/>
      <c r="MO265" s="82"/>
      <c r="MP265" s="82"/>
      <c r="MQ265" s="82"/>
      <c r="MR265" s="82"/>
      <c r="MS265" s="82"/>
      <c r="MT265" s="82"/>
      <c r="MU265" s="82"/>
      <c r="MV265" s="82"/>
      <c r="MW265" s="82"/>
      <c r="MX265" s="82"/>
      <c r="MY265" s="82"/>
      <c r="MZ265" s="82"/>
      <c r="NA265" s="82"/>
      <c r="NB265" s="82"/>
      <c r="NC265" s="82"/>
      <c r="ND265" s="82"/>
      <c r="NE265" s="82"/>
      <c r="NF265" s="82"/>
      <c r="NG265" s="82"/>
      <c r="NH265" s="82"/>
      <c r="NI265" s="82"/>
      <c r="NJ265" s="82"/>
      <c r="NK265" s="82"/>
      <c r="NL265" s="82"/>
      <c r="NM265" s="82"/>
      <c r="NN265" s="82"/>
      <c r="NO265" s="82"/>
      <c r="NP265" s="82"/>
      <c r="NQ265" s="82"/>
      <c r="NR265" s="82"/>
      <c r="NS265" s="82"/>
      <c r="NT265" s="82"/>
      <c r="NU265" s="82"/>
      <c r="NV265" s="82"/>
      <c r="NW265" s="82"/>
      <c r="NX265" s="82"/>
      <c r="NY265" s="82"/>
      <c r="NZ265" s="82"/>
      <c r="OA265" s="82"/>
      <c r="OB265" s="82"/>
      <c r="OC265" s="82"/>
      <c r="OD265" s="82"/>
      <c r="OE265" s="82"/>
      <c r="OF265" s="82"/>
      <c r="OG265" s="82"/>
      <c r="OH265" s="82"/>
      <c r="OI265" s="82"/>
      <c r="OJ265" s="82"/>
      <c r="OK265" s="82"/>
      <c r="OL265" s="82"/>
      <c r="OM265" s="82"/>
      <c r="ON265" s="82"/>
      <c r="OO265" s="82"/>
      <c r="OP265" s="82"/>
      <c r="OQ265" s="82"/>
      <c r="OR265" s="82"/>
      <c r="OS265" s="82"/>
      <c r="OT265" s="82"/>
      <c r="OU265" s="82"/>
      <c r="OV265" s="82"/>
      <c r="OW265" s="82"/>
      <c r="OX265" s="82"/>
      <c r="OY265" s="82"/>
      <c r="OZ265" s="82"/>
      <c r="PA265" s="82"/>
      <c r="PB265" s="82"/>
      <c r="PC265" s="82"/>
      <c r="PD265" s="82"/>
      <c r="PE265" s="82"/>
      <c r="PF265" s="82"/>
      <c r="PG265" s="82"/>
      <c r="PH265" s="82"/>
      <c r="PI265" s="82"/>
      <c r="PJ265" s="82"/>
      <c r="PK265" s="82"/>
      <c r="PL265" s="82"/>
      <c r="PM265" s="82"/>
      <c r="PN265" s="82"/>
      <c r="PO265" s="82"/>
      <c r="PP265" s="82"/>
      <c r="PQ265" s="82"/>
      <c r="PR265" s="82"/>
      <c r="PS265" s="82"/>
      <c r="PT265" s="82"/>
      <c r="PU265" s="82"/>
      <c r="PV265" s="82"/>
      <c r="PW265" s="82"/>
      <c r="PX265" s="82"/>
      <c r="PY265" s="82"/>
      <c r="PZ265" s="82"/>
      <c r="QA265" s="82"/>
      <c r="QB265" s="82"/>
      <c r="QC265" s="82"/>
      <c r="QD265" s="82"/>
      <c r="QE265" s="82"/>
      <c r="QF265" s="82"/>
      <c r="QG265" s="82"/>
      <c r="QH265" s="82"/>
      <c r="QI265" s="82"/>
      <c r="QJ265" s="82"/>
      <c r="QK265" s="82"/>
      <c r="QL265" s="82"/>
      <c r="QM265" s="82"/>
      <c r="QN265" s="82"/>
      <c r="QO265" s="82"/>
      <c r="QP265" s="82"/>
      <c r="QQ265" s="82"/>
      <c r="QR265" s="82"/>
      <c r="QS265" s="82"/>
      <c r="QT265" s="82"/>
      <c r="QU265" s="82"/>
      <c r="QV265" s="82"/>
      <c r="QW265" s="82"/>
      <c r="QX265" s="82"/>
      <c r="QY265" s="82"/>
      <c r="QZ265" s="82"/>
      <c r="RA265" s="82"/>
      <c r="RB265" s="82"/>
      <c r="RC265" s="82"/>
      <c r="RD265" s="82"/>
      <c r="RE265" s="82"/>
      <c r="RF265" s="82"/>
      <c r="RG265" s="82"/>
      <c r="RH265" s="82"/>
      <c r="RI265" s="82"/>
      <c r="RJ265" s="82"/>
      <c r="RK265" s="82"/>
      <c r="RL265" s="82"/>
      <c r="RM265" s="82"/>
      <c r="RN265" s="82"/>
      <c r="RO265" s="82"/>
      <c r="RP265" s="82"/>
      <c r="RQ265" s="82"/>
      <c r="RR265" s="82"/>
      <c r="RS265" s="82"/>
      <c r="RT265" s="82"/>
      <c r="RU265" s="82"/>
      <c r="RV265" s="82"/>
      <c r="RW265" s="82"/>
      <c r="RX265" s="82"/>
      <c r="RY265" s="82"/>
      <c r="RZ265" s="82"/>
      <c r="SA265" s="82"/>
      <c r="SB265" s="82"/>
      <c r="SC265" s="82"/>
      <c r="SD265" s="82"/>
      <c r="SE265" s="82"/>
      <c r="SF265" s="82"/>
      <c r="SG265" s="82"/>
      <c r="SH265" s="82"/>
      <c r="SI265" s="82"/>
      <c r="SJ265" s="82"/>
      <c r="SK265" s="82"/>
      <c r="SL265" s="82"/>
      <c r="SM265" s="82"/>
      <c r="SN265" s="82"/>
      <c r="SO265" s="82"/>
      <c r="SP265" s="82"/>
      <c r="SQ265" s="82"/>
      <c r="SR265" s="82"/>
      <c r="SS265" s="82"/>
      <c r="ST265" s="82"/>
      <c r="SU265" s="82"/>
      <c r="SV265" s="82"/>
      <c r="SW265" s="82"/>
      <c r="SX265" s="82"/>
      <c r="SY265" s="82"/>
      <c r="SZ265" s="82"/>
      <c r="TA265" s="82"/>
      <c r="TB265" s="82"/>
      <c r="TC265" s="82"/>
      <c r="TD265" s="82"/>
      <c r="TE265" s="82"/>
      <c r="TF265" s="82"/>
      <c r="TG265" s="82"/>
      <c r="TH265" s="82"/>
      <c r="TI265" s="82"/>
      <c r="TJ265" s="82"/>
      <c r="TK265" s="82"/>
      <c r="TL265" s="82"/>
      <c r="TM265" s="82"/>
      <c r="TN265" s="82"/>
      <c r="TO265" s="82"/>
      <c r="TP265" s="82"/>
      <c r="TQ265" s="82"/>
      <c r="TR265" s="82"/>
      <c r="TS265" s="82"/>
      <c r="TT265" s="82"/>
      <c r="TU265" s="82"/>
      <c r="TV265" s="82"/>
      <c r="TW265" s="82"/>
      <c r="TX265" s="82"/>
      <c r="TY265" s="82"/>
      <c r="TZ265" s="82"/>
      <c r="UA265" s="82"/>
      <c r="UB265" s="82"/>
      <c r="UC265" s="82"/>
      <c r="UD265" s="82"/>
      <c r="UE265" s="82"/>
      <c r="UF265" s="82"/>
      <c r="UG265" s="82"/>
      <c r="UH265" s="82"/>
      <c r="UI265" s="82"/>
      <c r="UJ265" s="82"/>
      <c r="UK265" s="82"/>
      <c r="UL265" s="82"/>
      <c r="UM265" s="82"/>
      <c r="UN265" s="82"/>
      <c r="UO265" s="82"/>
      <c r="UP265" s="82"/>
      <c r="UQ265" s="82"/>
      <c r="UR265" s="82"/>
      <c r="US265" s="82"/>
      <c r="UT265" s="82"/>
      <c r="UU265" s="82"/>
      <c r="UV265" s="82"/>
      <c r="UW265" s="82"/>
      <c r="UX265" s="82"/>
      <c r="UY265" s="82"/>
      <c r="UZ265" s="82"/>
      <c r="VA265" s="82"/>
      <c r="VB265" s="82"/>
      <c r="VC265" s="82"/>
      <c r="VD265" s="82"/>
      <c r="VE265" s="82"/>
      <c r="VF265" s="82"/>
      <c r="VG265" s="82"/>
      <c r="VH265" s="82"/>
      <c r="VI265" s="82"/>
      <c r="VJ265" s="82"/>
      <c r="VK265" s="82"/>
      <c r="VL265" s="82"/>
      <c r="VM265" s="82"/>
      <c r="VN265" s="82"/>
      <c r="VO265" s="82"/>
      <c r="VP265" s="82"/>
      <c r="VQ265" s="82"/>
      <c r="VR265" s="82"/>
      <c r="VS265" s="82"/>
      <c r="VT265" s="82"/>
      <c r="VU265" s="82"/>
      <c r="VV265" s="82"/>
      <c r="VW265" s="82"/>
      <c r="VX265" s="82"/>
      <c r="VY265" s="82"/>
      <c r="VZ265" s="82"/>
      <c r="WA265" s="82"/>
      <c r="WB265" s="82"/>
      <c r="WC265" s="82"/>
      <c r="WD265" s="82"/>
      <c r="WE265" s="82"/>
      <c r="WF265" s="82"/>
      <c r="WG265" s="82"/>
      <c r="WH265" s="82"/>
      <c r="WI265" s="82"/>
      <c r="WJ265" s="82"/>
      <c r="WK265" s="82"/>
      <c r="WL265" s="82"/>
      <c r="WM265" s="82"/>
      <c r="WN265" s="82"/>
      <c r="WO265" s="82"/>
      <c r="WP265" s="82"/>
      <c r="WQ265" s="82"/>
      <c r="WR265" s="82"/>
      <c r="WS265" s="82"/>
      <c r="WT265" s="82"/>
      <c r="WU265" s="82"/>
      <c r="WV265" s="82"/>
      <c r="WW265" s="82"/>
      <c r="WX265" s="82"/>
      <c r="WY265" s="82"/>
      <c r="WZ265" s="82"/>
      <c r="XA265" s="82"/>
      <c r="XB265" s="82"/>
      <c r="XC265" s="82"/>
      <c r="XD265" s="82"/>
      <c r="XE265" s="82"/>
      <c r="XF265" s="82"/>
      <c r="XG265" s="82"/>
      <c r="XH265" s="82"/>
      <c r="XI265" s="82"/>
      <c r="XJ265" s="82"/>
      <c r="XK265" s="82"/>
      <c r="XL265" s="82"/>
      <c r="XM265" s="82"/>
      <c r="XN265" s="82"/>
      <c r="XO265" s="82"/>
      <c r="XP265" s="82"/>
      <c r="XQ265" s="82"/>
      <c r="XR265" s="82"/>
      <c r="XS265" s="82"/>
      <c r="XT265" s="82"/>
      <c r="XU265" s="82"/>
      <c r="XV265" s="82"/>
      <c r="XW265" s="82"/>
      <c r="XX265" s="82"/>
      <c r="XY265" s="82"/>
      <c r="XZ265" s="82"/>
      <c r="YA265" s="82"/>
      <c r="YB265" s="82"/>
      <c r="YC265" s="82"/>
      <c r="YD265" s="82"/>
      <c r="YE265" s="82"/>
      <c r="YF265" s="82"/>
      <c r="YG265" s="82"/>
      <c r="YH265" s="82"/>
      <c r="YI265" s="82"/>
      <c r="YJ265" s="82"/>
      <c r="YK265" s="82"/>
      <c r="YL265" s="82"/>
      <c r="YM265" s="82"/>
      <c r="YN265" s="82"/>
      <c r="YO265" s="82"/>
      <c r="YP265" s="82"/>
      <c r="YQ265" s="82"/>
      <c r="YR265" s="82"/>
      <c r="YS265" s="82"/>
      <c r="YT265" s="82"/>
      <c r="YU265" s="82"/>
      <c r="YV265" s="82"/>
      <c r="YW265" s="82"/>
      <c r="YX265" s="82"/>
      <c r="YY265" s="82"/>
      <c r="YZ265" s="82"/>
      <c r="ZA265" s="82"/>
      <c r="ZB265" s="82"/>
      <c r="ZC265" s="82"/>
      <c r="ZD265" s="82"/>
      <c r="ZE265" s="82"/>
      <c r="ZF265" s="82"/>
      <c r="ZG265" s="82"/>
      <c r="ZH265" s="82"/>
      <c r="ZI265" s="82"/>
      <c r="ZJ265" s="82"/>
      <c r="ZK265" s="82"/>
      <c r="ZL265" s="82"/>
      <c r="ZM265" s="82"/>
      <c r="ZN265" s="82"/>
      <c r="ZO265" s="82"/>
      <c r="ZP265" s="82"/>
      <c r="ZQ265" s="82"/>
      <c r="ZR265" s="82"/>
      <c r="ZS265" s="82"/>
      <c r="ZT265" s="82"/>
      <c r="ZU265" s="82"/>
      <c r="ZV265" s="82"/>
      <c r="ZW265" s="82"/>
      <c r="ZX265" s="82"/>
      <c r="ZY265" s="82"/>
      <c r="ZZ265" s="82"/>
      <c r="AAA265" s="82"/>
      <c r="AAB265" s="82"/>
      <c r="AAC265" s="82"/>
      <c r="AAD265" s="82"/>
      <c r="AAE265" s="82"/>
      <c r="AAF265" s="82"/>
      <c r="AAG265" s="82"/>
      <c r="AAH265" s="82"/>
      <c r="AAI265" s="82"/>
      <c r="AAJ265" s="82"/>
      <c r="AAK265" s="82"/>
      <c r="AAL265" s="82"/>
      <c r="AAM265" s="82"/>
      <c r="AAN265" s="82"/>
      <c r="AAO265" s="82"/>
      <c r="AAP265" s="82"/>
      <c r="AAQ265" s="82"/>
      <c r="AAR265" s="82"/>
      <c r="AAS265" s="82"/>
      <c r="AAT265" s="82"/>
      <c r="AAU265" s="82"/>
      <c r="AAV265" s="82"/>
      <c r="AAW265" s="82"/>
      <c r="AAX265" s="82"/>
      <c r="AAY265" s="82"/>
      <c r="AAZ265" s="82"/>
      <c r="ABA265" s="82"/>
      <c r="ABB265" s="82"/>
      <c r="ABC265" s="82"/>
      <c r="ABD265" s="82"/>
      <c r="ABE265" s="82"/>
      <c r="ABF265" s="82"/>
      <c r="ABG265" s="82"/>
      <c r="ABH265" s="82"/>
      <c r="ABI265" s="82"/>
      <c r="ABJ265" s="82"/>
      <c r="ABK265" s="82"/>
      <c r="ABL265" s="82"/>
      <c r="ABM265" s="82"/>
      <c r="ABN265" s="82"/>
      <c r="ABO265" s="82"/>
      <c r="ABP265" s="82"/>
      <c r="ABQ265" s="82"/>
      <c r="ABR265" s="82"/>
      <c r="ABS265" s="82"/>
      <c r="ABT265" s="82"/>
      <c r="ABU265" s="82"/>
      <c r="ABV265" s="82"/>
      <c r="ABW265" s="82"/>
      <c r="ABX265" s="82"/>
      <c r="ABY265" s="82"/>
      <c r="ABZ265" s="82"/>
      <c r="ACA265" s="82"/>
      <c r="ACB265" s="82"/>
      <c r="ACC265" s="82"/>
      <c r="ACD265" s="82"/>
      <c r="ACE265" s="82"/>
      <c r="ACF265" s="82"/>
      <c r="ACG265" s="82"/>
      <c r="ACH265" s="82"/>
      <c r="ACI265" s="82"/>
      <c r="ACJ265" s="82"/>
      <c r="ACK265" s="82"/>
      <c r="ACL265" s="82"/>
      <c r="ACM265" s="82"/>
      <c r="ACN265" s="82"/>
      <c r="ACO265" s="82"/>
      <c r="ACP265" s="82"/>
      <c r="ACQ265" s="82"/>
      <c r="ACR265" s="82"/>
      <c r="ACS265" s="82"/>
      <c r="ACT265" s="82"/>
      <c r="ACU265" s="82"/>
      <c r="ACV265" s="82"/>
      <c r="ACW265" s="82"/>
      <c r="ACX265" s="82"/>
      <c r="ACY265" s="82"/>
      <c r="ACZ265" s="82"/>
      <c r="ADA265" s="82"/>
      <c r="ADB265" s="82"/>
      <c r="ADC265" s="82"/>
      <c r="ADD265" s="82"/>
      <c r="ADE265" s="82"/>
      <c r="ADF265" s="82"/>
      <c r="ADG265" s="82"/>
      <c r="ADH265" s="82"/>
      <c r="ADI265" s="82"/>
      <c r="ADJ265" s="82"/>
      <c r="ADK265" s="82"/>
      <c r="ADL265" s="82"/>
      <c r="ADM265" s="82"/>
      <c r="ADN265" s="82"/>
      <c r="ADO265" s="82"/>
      <c r="ADP265" s="82"/>
      <c r="ADQ265" s="82"/>
      <c r="ADR265" s="82"/>
      <c r="ADS265" s="82"/>
      <c r="ADT265" s="82"/>
      <c r="ADU265" s="82"/>
      <c r="ADV265" s="82"/>
      <c r="ADW265" s="82"/>
      <c r="ADX265" s="82"/>
      <c r="ADY265" s="82"/>
      <c r="ADZ265" s="82"/>
      <c r="AEA265" s="82"/>
      <c r="AEB265" s="82"/>
      <c r="AEC265" s="82"/>
      <c r="AED265" s="82"/>
      <c r="AEE265" s="82"/>
      <c r="AEF265" s="82"/>
      <c r="AEG265" s="82"/>
      <c r="AEH265" s="82"/>
      <c r="AEI265" s="82"/>
      <c r="AEJ265" s="82"/>
      <c r="AEK265" s="82"/>
      <c r="AEL265" s="82"/>
      <c r="AEM265" s="82"/>
      <c r="AEN265" s="82"/>
      <c r="AEO265" s="82"/>
      <c r="AEP265" s="82"/>
      <c r="AEQ265" s="82"/>
      <c r="AER265" s="82"/>
      <c r="AES265" s="82"/>
      <c r="AET265" s="82"/>
      <c r="AEU265" s="82"/>
      <c r="AEV265" s="82"/>
      <c r="AEW265" s="82"/>
      <c r="AEX265" s="82"/>
      <c r="AEY265" s="82"/>
      <c r="AEZ265" s="82"/>
      <c r="AFA265" s="82"/>
      <c r="AFB265" s="82"/>
      <c r="AFC265" s="82"/>
      <c r="AFD265" s="82"/>
      <c r="AFE265" s="82"/>
      <c r="AFF265" s="82"/>
      <c r="AFG265" s="82"/>
      <c r="AFH265" s="82"/>
      <c r="AFI265" s="82"/>
      <c r="AFJ265" s="82"/>
      <c r="AFK265" s="82"/>
      <c r="AFL265" s="82"/>
      <c r="AFM265" s="82"/>
      <c r="AFN265" s="82"/>
      <c r="AFO265" s="82"/>
      <c r="AFP265" s="82"/>
      <c r="AFQ265" s="82"/>
      <c r="AFR265" s="82"/>
      <c r="AFS265" s="82"/>
      <c r="AFT265" s="82"/>
      <c r="AFU265" s="82"/>
      <c r="AFV265" s="82"/>
      <c r="AFW265" s="82"/>
      <c r="AFX265" s="82"/>
      <c r="AFY265" s="82"/>
      <c r="AFZ265" s="82"/>
      <c r="AGA265" s="82"/>
      <c r="AGB265" s="82"/>
      <c r="AGC265" s="82"/>
      <c r="AGD265" s="82"/>
      <c r="AGE265" s="82"/>
      <c r="AGF265" s="82"/>
      <c r="AGG265" s="82"/>
      <c r="AGH265" s="82"/>
      <c r="AGI265" s="82"/>
      <c r="AGJ265" s="82"/>
      <c r="AGK265" s="82"/>
      <c r="AGL265" s="82"/>
      <c r="AGM265" s="82"/>
      <c r="AGN265" s="82"/>
      <c r="AGO265" s="82"/>
      <c r="AGP265" s="82"/>
      <c r="AGQ265" s="82"/>
      <c r="AGR265" s="82"/>
      <c r="AGS265" s="82"/>
      <c r="AGT265" s="82"/>
      <c r="AGU265" s="82"/>
      <c r="AGV265" s="82"/>
      <c r="AGW265" s="82"/>
      <c r="AGX265" s="82"/>
      <c r="AGY265" s="82"/>
      <c r="AGZ265" s="82"/>
      <c r="AHA265" s="82"/>
      <c r="AHB265" s="82"/>
      <c r="AHC265" s="82"/>
      <c r="AHD265" s="82"/>
      <c r="AHE265" s="82"/>
      <c r="AHF265" s="82"/>
      <c r="AHG265" s="82"/>
      <c r="AHH265" s="82"/>
      <c r="AHI265" s="82"/>
      <c r="AHJ265" s="82"/>
      <c r="AHK265" s="82"/>
      <c r="AHL265" s="82"/>
      <c r="AHM265" s="82"/>
      <c r="AHN265" s="82"/>
      <c r="AHO265" s="82"/>
      <c r="AHP265" s="82"/>
      <c r="AHQ265" s="82"/>
      <c r="AHR265" s="82"/>
      <c r="AHS265" s="82"/>
      <c r="AHT265" s="82"/>
      <c r="AHU265" s="82"/>
      <c r="AHV265" s="82"/>
      <c r="AHW265" s="82"/>
      <c r="AHX265" s="82"/>
      <c r="AHY265" s="82"/>
      <c r="AHZ265" s="82"/>
      <c r="AIA265" s="82"/>
      <c r="AIB265" s="82"/>
      <c r="AIC265" s="82"/>
      <c r="AID265" s="82"/>
      <c r="AIE265" s="82"/>
      <c r="AIF265" s="82"/>
      <c r="AIG265" s="82"/>
      <c r="AIH265" s="82"/>
      <c r="AII265" s="82"/>
      <c r="AIJ265" s="82"/>
      <c r="AIK265" s="82"/>
      <c r="AIL265" s="82"/>
      <c r="AIM265" s="82"/>
      <c r="AIN265" s="82"/>
      <c r="AIO265" s="82"/>
      <c r="AIP265" s="82"/>
      <c r="AIQ265" s="82"/>
      <c r="AIR265" s="82"/>
      <c r="AIS265" s="82"/>
      <c r="AIT265" s="82"/>
      <c r="AIU265" s="82"/>
      <c r="AIV265" s="82"/>
      <c r="AIW265" s="82"/>
      <c r="AIX265" s="82"/>
      <c r="AIY265" s="82"/>
      <c r="AIZ265" s="82"/>
      <c r="AJA265" s="82"/>
      <c r="AJB265" s="82"/>
      <c r="AJC265" s="82"/>
      <c r="AJD265" s="82"/>
      <c r="AJE265" s="82"/>
      <c r="AJF265" s="82"/>
      <c r="AJG265" s="82"/>
      <c r="AJH265" s="82"/>
      <c r="AJI265" s="82"/>
      <c r="AJJ265" s="82"/>
      <c r="AJK265" s="82"/>
      <c r="AJL265" s="82"/>
      <c r="AJM265" s="82"/>
      <c r="AJN265" s="82"/>
      <c r="AJO265" s="82"/>
      <c r="AJP265" s="82"/>
      <c r="AJQ265" s="82"/>
      <c r="AJR265" s="82"/>
      <c r="AJS265" s="82"/>
      <c r="AJT265" s="82"/>
      <c r="AJU265" s="82"/>
      <c r="AJV265" s="82"/>
      <c r="AJW265" s="82"/>
      <c r="AJX265" s="82"/>
      <c r="AJY265" s="82"/>
      <c r="AJZ265" s="82"/>
      <c r="AKA265" s="82"/>
      <c r="AKB265" s="82"/>
      <c r="AKC265" s="82"/>
      <c r="AKD265" s="82"/>
      <c r="AKE265" s="82"/>
      <c r="AKF265" s="82"/>
      <c r="AKG265" s="82"/>
      <c r="AKH265" s="82"/>
      <c r="AKI265" s="82"/>
      <c r="AKJ265" s="82"/>
      <c r="AKK265" s="82"/>
      <c r="AKL265" s="82"/>
      <c r="AKM265" s="82"/>
      <c r="AKN265" s="82"/>
      <c r="AKO265" s="82"/>
      <c r="AKP265" s="82"/>
      <c r="AKQ265" s="82"/>
      <c r="AKR265" s="82"/>
      <c r="AKS265" s="82"/>
      <c r="AKT265" s="82"/>
      <c r="AKU265" s="82"/>
      <c r="AKV265" s="82"/>
      <c r="AKW265" s="82"/>
      <c r="AKX265" s="82"/>
      <c r="AKY265" s="82"/>
      <c r="AKZ265" s="82"/>
      <c r="ALA265" s="82"/>
      <c r="ALB265" s="82"/>
      <c r="ALC265" s="82"/>
      <c r="ALD265" s="82"/>
      <c r="ALE265" s="82"/>
      <c r="ALF265" s="82"/>
      <c r="ALG265" s="82"/>
      <c r="ALH265" s="82"/>
      <c r="ALI265" s="82"/>
      <c r="ALJ265" s="82"/>
      <c r="ALK265" s="82"/>
      <c r="ALL265" s="82"/>
      <c r="ALM265" s="82"/>
      <c r="ALN265" s="82"/>
      <c r="ALO265" s="82"/>
      <c r="ALP265" s="82"/>
      <c r="ALQ265" s="82"/>
      <c r="ALR265" s="82"/>
      <c r="ALS265" s="82"/>
      <c r="ALT265" s="82"/>
      <c r="ALU265" s="82"/>
      <c r="ALV265" s="82"/>
      <c r="ALW265" s="82"/>
      <c r="ALX265" s="82"/>
      <c r="ALY265" s="82"/>
      <c r="ALZ265" s="82"/>
      <c r="AMA265" s="82"/>
      <c r="AMB265" s="82"/>
      <c r="AMC265" s="82"/>
      <c r="AMD265" s="82"/>
      <c r="AME265" s="82"/>
      <c r="AMF265" s="82"/>
      <c r="AMG265" s="82"/>
      <c r="AMH265" s="82"/>
      <c r="AMI265" s="82"/>
      <c r="AMJ265" s="82"/>
    </row>
    <row r="266" spans="1:1024" s="82" customFormat="1" ht="12.75" outlineLevel="1" x14ac:dyDescent="0.2">
      <c r="A266" s="97" t="s">
        <v>343</v>
      </c>
      <c r="B266" s="97" t="s">
        <v>320</v>
      </c>
      <c r="C266" s="98" t="s">
        <v>15</v>
      </c>
      <c r="D266" s="99" t="s">
        <v>655</v>
      </c>
      <c r="E266" s="100" t="s">
        <v>331</v>
      </c>
      <c r="F266" s="208">
        <v>16</v>
      </c>
      <c r="G266" s="196"/>
      <c r="H266" s="93"/>
      <c r="I266" s="101">
        <f t="shared" ref="I266:I269" si="17">ROUND(H266*F266,2)</f>
        <v>0</v>
      </c>
    </row>
    <row r="267" spans="1:1024" s="82" customFormat="1" ht="12.75" outlineLevel="1" x14ac:dyDescent="0.2">
      <c r="A267" s="97" t="s">
        <v>345</v>
      </c>
      <c r="B267" s="97" t="s">
        <v>321</v>
      </c>
      <c r="C267" s="98" t="s">
        <v>15</v>
      </c>
      <c r="D267" s="99" t="s">
        <v>656</v>
      </c>
      <c r="E267" s="100" t="s">
        <v>331</v>
      </c>
      <c r="F267" s="208">
        <v>17</v>
      </c>
      <c r="G267" s="196"/>
      <c r="H267" s="93"/>
      <c r="I267" s="101">
        <f t="shared" si="17"/>
        <v>0</v>
      </c>
    </row>
    <row r="268" spans="1:1024" s="82" customFormat="1" ht="12.75" outlineLevel="1" x14ac:dyDescent="0.2">
      <c r="A268" s="97" t="s">
        <v>347</v>
      </c>
      <c r="B268" s="209" t="s">
        <v>322</v>
      </c>
      <c r="C268" s="210" t="s">
        <v>15</v>
      </c>
      <c r="D268" s="99" t="s">
        <v>657</v>
      </c>
      <c r="E268" s="211" t="s">
        <v>331</v>
      </c>
      <c r="F268" s="212">
        <v>9</v>
      </c>
      <c r="G268" s="200"/>
      <c r="H268" s="93"/>
      <c r="I268" s="213">
        <f t="shared" si="17"/>
        <v>0</v>
      </c>
    </row>
    <row r="269" spans="1:1024" s="82" customFormat="1" ht="12.75" outlineLevel="1" x14ac:dyDescent="0.2">
      <c r="A269" s="97" t="s">
        <v>349</v>
      </c>
      <c r="B269" s="209" t="s">
        <v>323</v>
      </c>
      <c r="C269" s="210" t="s">
        <v>15</v>
      </c>
      <c r="D269" s="99" t="s">
        <v>658</v>
      </c>
      <c r="E269" s="211" t="s">
        <v>331</v>
      </c>
      <c r="F269" s="212">
        <v>4</v>
      </c>
      <c r="G269" s="200"/>
      <c r="H269" s="93"/>
      <c r="I269" s="213">
        <f t="shared" si="17"/>
        <v>0</v>
      </c>
    </row>
    <row r="270" spans="1:1024" s="82" customFormat="1" ht="12.75" outlineLevel="1" x14ac:dyDescent="0.2">
      <c r="A270" s="97" t="s">
        <v>351</v>
      </c>
      <c r="B270" s="209" t="s">
        <v>324</v>
      </c>
      <c r="C270" s="210" t="s">
        <v>15</v>
      </c>
      <c r="D270" s="99" t="s">
        <v>659</v>
      </c>
      <c r="E270" s="211" t="s">
        <v>331</v>
      </c>
      <c r="F270" s="212">
        <v>8</v>
      </c>
      <c r="G270" s="200"/>
      <c r="H270" s="93"/>
      <c r="I270" s="213">
        <f>ROUND(H270*F270,2)</f>
        <v>0</v>
      </c>
    </row>
    <row r="271" spans="1:1024" s="82" customFormat="1" ht="12.75" outlineLevel="1" x14ac:dyDescent="0.2">
      <c r="A271" s="97" t="s">
        <v>353</v>
      </c>
      <c r="B271" s="209" t="s">
        <v>325</v>
      </c>
      <c r="C271" s="210" t="s">
        <v>15</v>
      </c>
      <c r="D271" s="99" t="s">
        <v>660</v>
      </c>
      <c r="E271" s="211" t="s">
        <v>331</v>
      </c>
      <c r="F271" s="212">
        <v>2</v>
      </c>
      <c r="G271" s="200"/>
      <c r="H271" s="93"/>
      <c r="I271" s="101">
        <f>ROUND(H271*F271,2)</f>
        <v>0</v>
      </c>
    </row>
    <row r="272" spans="1:1024" s="82" customFormat="1" ht="12.75" outlineLevel="1" x14ac:dyDescent="0.2">
      <c r="A272" s="97" t="s">
        <v>355</v>
      </c>
      <c r="B272" s="209" t="s">
        <v>326</v>
      </c>
      <c r="C272" s="210" t="s">
        <v>15</v>
      </c>
      <c r="D272" s="99" t="s">
        <v>661</v>
      </c>
      <c r="E272" s="211" t="s">
        <v>331</v>
      </c>
      <c r="F272" s="212">
        <v>1</v>
      </c>
      <c r="G272" s="200"/>
      <c r="H272" s="93"/>
      <c r="I272" s="101">
        <f>ROUND(H272*F272,2)</f>
        <v>0</v>
      </c>
    </row>
    <row r="273" spans="1:1024" s="84" customFormat="1" ht="16.5" customHeight="1" outlineLevel="1" x14ac:dyDescent="0.2">
      <c r="A273" s="159" t="s">
        <v>332</v>
      </c>
      <c r="B273" s="110"/>
      <c r="C273" s="110"/>
      <c r="D273" s="108" t="s">
        <v>333</v>
      </c>
      <c r="E273" s="96"/>
      <c r="F273" s="92"/>
      <c r="G273" s="92"/>
      <c r="H273" s="94"/>
      <c r="I273" s="94"/>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c r="DR273" s="82"/>
      <c r="DS273" s="82"/>
      <c r="DT273" s="82"/>
      <c r="DU273" s="82"/>
      <c r="DV273" s="82"/>
      <c r="DW273" s="82"/>
      <c r="DX273" s="82"/>
      <c r="DY273" s="82"/>
      <c r="DZ273" s="82"/>
      <c r="EA273" s="82"/>
      <c r="EB273" s="82"/>
      <c r="EC273" s="82"/>
      <c r="ED273" s="82"/>
      <c r="EE273" s="82"/>
      <c r="EF273" s="82"/>
      <c r="EG273" s="82"/>
      <c r="EH273" s="82"/>
      <c r="EI273" s="82"/>
      <c r="EJ273" s="82"/>
      <c r="EK273" s="82"/>
      <c r="EL273" s="82"/>
      <c r="EM273" s="82"/>
      <c r="EN273" s="82"/>
      <c r="EO273" s="82"/>
      <c r="EP273" s="82"/>
      <c r="EQ273" s="82"/>
      <c r="ER273" s="82"/>
      <c r="ES273" s="82"/>
      <c r="ET273" s="82"/>
      <c r="EU273" s="82"/>
      <c r="EV273" s="82"/>
      <c r="EW273" s="82"/>
      <c r="EX273" s="82"/>
      <c r="EY273" s="82"/>
      <c r="EZ273" s="82"/>
      <c r="FA273" s="82"/>
      <c r="FB273" s="82"/>
      <c r="FC273" s="82"/>
      <c r="FD273" s="82"/>
      <c r="FE273" s="82"/>
      <c r="FF273" s="82"/>
      <c r="FG273" s="82"/>
      <c r="FH273" s="82"/>
      <c r="FI273" s="82"/>
      <c r="FJ273" s="82"/>
      <c r="FK273" s="82"/>
      <c r="FL273" s="82"/>
      <c r="FM273" s="82"/>
      <c r="FN273" s="82"/>
      <c r="FO273" s="82"/>
      <c r="FP273" s="82"/>
      <c r="FQ273" s="82"/>
      <c r="FR273" s="82"/>
      <c r="FS273" s="82"/>
      <c r="FT273" s="82"/>
      <c r="FU273" s="82"/>
      <c r="FV273" s="82"/>
      <c r="FW273" s="82"/>
      <c r="FX273" s="82"/>
      <c r="FY273" s="82"/>
      <c r="FZ273" s="82"/>
      <c r="GA273" s="82"/>
      <c r="GB273" s="82"/>
      <c r="GC273" s="82"/>
      <c r="GD273" s="82"/>
      <c r="GE273" s="82"/>
      <c r="GF273" s="82"/>
      <c r="GG273" s="82"/>
      <c r="GH273" s="82"/>
      <c r="GI273" s="82"/>
      <c r="GJ273" s="82"/>
      <c r="GK273" s="82"/>
      <c r="GL273" s="82"/>
      <c r="GM273" s="82"/>
      <c r="GN273" s="82"/>
      <c r="GO273" s="82"/>
      <c r="GP273" s="82"/>
      <c r="GQ273" s="82"/>
      <c r="GR273" s="82"/>
      <c r="GS273" s="82"/>
      <c r="GT273" s="82"/>
      <c r="GU273" s="82"/>
      <c r="GV273" s="82"/>
      <c r="GW273" s="82"/>
      <c r="GX273" s="82"/>
      <c r="GY273" s="82"/>
      <c r="GZ273" s="82"/>
      <c r="HA273" s="82"/>
      <c r="HB273" s="82"/>
      <c r="HC273" s="82"/>
      <c r="HD273" s="82"/>
      <c r="HE273" s="82"/>
      <c r="HF273" s="82"/>
      <c r="HG273" s="82"/>
      <c r="HH273" s="82"/>
      <c r="HI273" s="82"/>
      <c r="HJ273" s="82"/>
      <c r="HK273" s="82"/>
      <c r="HL273" s="82"/>
      <c r="HM273" s="82"/>
      <c r="HN273" s="82"/>
      <c r="HO273" s="82"/>
      <c r="HP273" s="82"/>
      <c r="HQ273" s="82"/>
      <c r="HR273" s="82"/>
      <c r="HS273" s="82"/>
      <c r="HT273" s="82"/>
      <c r="HU273" s="82"/>
      <c r="HV273" s="82"/>
      <c r="HW273" s="82"/>
      <c r="HX273" s="82"/>
      <c r="HY273" s="82"/>
      <c r="HZ273" s="82"/>
      <c r="IA273" s="82"/>
      <c r="IB273" s="82"/>
      <c r="IC273" s="82"/>
      <c r="ID273" s="82"/>
      <c r="IE273" s="82"/>
      <c r="IF273" s="82"/>
      <c r="IG273" s="82"/>
      <c r="IH273" s="82"/>
      <c r="II273" s="82"/>
      <c r="IJ273" s="82"/>
      <c r="IK273" s="82"/>
      <c r="IL273" s="82"/>
      <c r="IM273" s="82"/>
      <c r="IN273" s="82"/>
      <c r="IO273" s="82"/>
      <c r="IP273" s="82"/>
      <c r="IQ273" s="82"/>
      <c r="IR273" s="82"/>
      <c r="IS273" s="82"/>
      <c r="IT273" s="82"/>
      <c r="IU273" s="82"/>
      <c r="IV273" s="82"/>
      <c r="IW273" s="82"/>
      <c r="IX273" s="82"/>
      <c r="IY273" s="82"/>
      <c r="IZ273" s="82"/>
      <c r="JA273" s="82"/>
      <c r="JB273" s="82"/>
      <c r="JC273" s="82"/>
      <c r="JD273" s="82"/>
      <c r="JE273" s="82"/>
      <c r="JF273" s="82"/>
      <c r="JG273" s="82"/>
      <c r="JH273" s="82"/>
      <c r="JI273" s="82"/>
      <c r="JJ273" s="82"/>
      <c r="JK273" s="82"/>
      <c r="JL273" s="82"/>
      <c r="JM273" s="82"/>
      <c r="JN273" s="82"/>
      <c r="JO273" s="82"/>
      <c r="JP273" s="82"/>
      <c r="JQ273" s="82"/>
      <c r="JR273" s="82"/>
      <c r="JS273" s="82"/>
      <c r="JT273" s="82"/>
      <c r="JU273" s="82"/>
      <c r="JV273" s="82"/>
      <c r="JW273" s="82"/>
      <c r="JX273" s="82"/>
      <c r="JY273" s="82"/>
      <c r="JZ273" s="82"/>
      <c r="KA273" s="82"/>
      <c r="KB273" s="82"/>
      <c r="KC273" s="82"/>
      <c r="KD273" s="82"/>
      <c r="KE273" s="82"/>
      <c r="KF273" s="82"/>
      <c r="KG273" s="82"/>
      <c r="KH273" s="82"/>
      <c r="KI273" s="82"/>
      <c r="KJ273" s="82"/>
      <c r="KK273" s="82"/>
      <c r="KL273" s="82"/>
      <c r="KM273" s="82"/>
      <c r="KN273" s="82"/>
      <c r="KO273" s="82"/>
      <c r="KP273" s="82"/>
      <c r="KQ273" s="82"/>
      <c r="KR273" s="82"/>
      <c r="KS273" s="82"/>
      <c r="KT273" s="82"/>
      <c r="KU273" s="82"/>
      <c r="KV273" s="82"/>
      <c r="KW273" s="82"/>
      <c r="KX273" s="82"/>
      <c r="KY273" s="82"/>
      <c r="KZ273" s="82"/>
      <c r="LA273" s="82"/>
      <c r="LB273" s="82"/>
      <c r="LC273" s="82"/>
      <c r="LD273" s="82"/>
      <c r="LE273" s="82"/>
      <c r="LF273" s="82"/>
      <c r="LG273" s="82"/>
      <c r="LH273" s="82"/>
      <c r="LI273" s="82"/>
      <c r="LJ273" s="82"/>
      <c r="LK273" s="82"/>
      <c r="LL273" s="82"/>
      <c r="LM273" s="82"/>
      <c r="LN273" s="82"/>
      <c r="LO273" s="82"/>
      <c r="LP273" s="82"/>
      <c r="LQ273" s="82"/>
      <c r="LR273" s="82"/>
      <c r="LS273" s="82"/>
      <c r="LT273" s="82"/>
      <c r="LU273" s="82"/>
      <c r="LV273" s="82"/>
      <c r="LW273" s="82"/>
      <c r="LX273" s="82"/>
      <c r="LY273" s="82"/>
      <c r="LZ273" s="82"/>
      <c r="MA273" s="82"/>
      <c r="MB273" s="82"/>
      <c r="MC273" s="82"/>
      <c r="MD273" s="82"/>
      <c r="ME273" s="82"/>
      <c r="MF273" s="82"/>
      <c r="MG273" s="82"/>
      <c r="MH273" s="82"/>
      <c r="MI273" s="82"/>
      <c r="MJ273" s="82"/>
      <c r="MK273" s="82"/>
      <c r="ML273" s="82"/>
      <c r="MM273" s="82"/>
      <c r="MN273" s="82"/>
      <c r="MO273" s="82"/>
      <c r="MP273" s="82"/>
      <c r="MQ273" s="82"/>
      <c r="MR273" s="82"/>
      <c r="MS273" s="82"/>
      <c r="MT273" s="82"/>
      <c r="MU273" s="82"/>
      <c r="MV273" s="82"/>
      <c r="MW273" s="82"/>
      <c r="MX273" s="82"/>
      <c r="MY273" s="82"/>
      <c r="MZ273" s="82"/>
      <c r="NA273" s="82"/>
      <c r="NB273" s="82"/>
      <c r="NC273" s="82"/>
      <c r="ND273" s="82"/>
      <c r="NE273" s="82"/>
      <c r="NF273" s="82"/>
      <c r="NG273" s="82"/>
      <c r="NH273" s="82"/>
      <c r="NI273" s="82"/>
      <c r="NJ273" s="82"/>
      <c r="NK273" s="82"/>
      <c r="NL273" s="82"/>
      <c r="NM273" s="82"/>
      <c r="NN273" s="82"/>
      <c r="NO273" s="82"/>
      <c r="NP273" s="82"/>
      <c r="NQ273" s="82"/>
      <c r="NR273" s="82"/>
      <c r="NS273" s="82"/>
      <c r="NT273" s="82"/>
      <c r="NU273" s="82"/>
      <c r="NV273" s="82"/>
      <c r="NW273" s="82"/>
      <c r="NX273" s="82"/>
      <c r="NY273" s="82"/>
      <c r="NZ273" s="82"/>
      <c r="OA273" s="82"/>
      <c r="OB273" s="82"/>
      <c r="OC273" s="82"/>
      <c r="OD273" s="82"/>
      <c r="OE273" s="82"/>
      <c r="OF273" s="82"/>
      <c r="OG273" s="82"/>
      <c r="OH273" s="82"/>
      <c r="OI273" s="82"/>
      <c r="OJ273" s="82"/>
      <c r="OK273" s="82"/>
      <c r="OL273" s="82"/>
      <c r="OM273" s="82"/>
      <c r="ON273" s="82"/>
      <c r="OO273" s="82"/>
      <c r="OP273" s="82"/>
      <c r="OQ273" s="82"/>
      <c r="OR273" s="82"/>
      <c r="OS273" s="82"/>
      <c r="OT273" s="82"/>
      <c r="OU273" s="82"/>
      <c r="OV273" s="82"/>
      <c r="OW273" s="82"/>
      <c r="OX273" s="82"/>
      <c r="OY273" s="82"/>
      <c r="OZ273" s="82"/>
      <c r="PA273" s="82"/>
      <c r="PB273" s="82"/>
      <c r="PC273" s="82"/>
      <c r="PD273" s="82"/>
      <c r="PE273" s="82"/>
      <c r="PF273" s="82"/>
      <c r="PG273" s="82"/>
      <c r="PH273" s="82"/>
      <c r="PI273" s="82"/>
      <c r="PJ273" s="82"/>
      <c r="PK273" s="82"/>
      <c r="PL273" s="82"/>
      <c r="PM273" s="82"/>
      <c r="PN273" s="82"/>
      <c r="PO273" s="82"/>
      <c r="PP273" s="82"/>
      <c r="PQ273" s="82"/>
      <c r="PR273" s="82"/>
      <c r="PS273" s="82"/>
      <c r="PT273" s="82"/>
      <c r="PU273" s="82"/>
      <c r="PV273" s="82"/>
      <c r="PW273" s="82"/>
      <c r="PX273" s="82"/>
      <c r="PY273" s="82"/>
      <c r="PZ273" s="82"/>
      <c r="QA273" s="82"/>
      <c r="QB273" s="82"/>
      <c r="QC273" s="82"/>
      <c r="QD273" s="82"/>
      <c r="QE273" s="82"/>
      <c r="QF273" s="82"/>
      <c r="QG273" s="82"/>
      <c r="QH273" s="82"/>
      <c r="QI273" s="82"/>
      <c r="QJ273" s="82"/>
      <c r="QK273" s="82"/>
      <c r="QL273" s="82"/>
      <c r="QM273" s="82"/>
      <c r="QN273" s="82"/>
      <c r="QO273" s="82"/>
      <c r="QP273" s="82"/>
      <c r="QQ273" s="82"/>
      <c r="QR273" s="82"/>
      <c r="QS273" s="82"/>
      <c r="QT273" s="82"/>
      <c r="QU273" s="82"/>
      <c r="QV273" s="82"/>
      <c r="QW273" s="82"/>
      <c r="QX273" s="82"/>
      <c r="QY273" s="82"/>
      <c r="QZ273" s="82"/>
      <c r="RA273" s="82"/>
      <c r="RB273" s="82"/>
      <c r="RC273" s="82"/>
      <c r="RD273" s="82"/>
      <c r="RE273" s="82"/>
      <c r="RF273" s="82"/>
      <c r="RG273" s="82"/>
      <c r="RH273" s="82"/>
      <c r="RI273" s="82"/>
      <c r="RJ273" s="82"/>
      <c r="RK273" s="82"/>
      <c r="RL273" s="82"/>
      <c r="RM273" s="82"/>
      <c r="RN273" s="82"/>
      <c r="RO273" s="82"/>
      <c r="RP273" s="82"/>
      <c r="RQ273" s="82"/>
      <c r="RR273" s="82"/>
      <c r="RS273" s="82"/>
      <c r="RT273" s="82"/>
      <c r="RU273" s="82"/>
      <c r="RV273" s="82"/>
      <c r="RW273" s="82"/>
      <c r="RX273" s="82"/>
      <c r="RY273" s="82"/>
      <c r="RZ273" s="82"/>
      <c r="SA273" s="82"/>
      <c r="SB273" s="82"/>
      <c r="SC273" s="82"/>
      <c r="SD273" s="82"/>
      <c r="SE273" s="82"/>
      <c r="SF273" s="82"/>
      <c r="SG273" s="82"/>
      <c r="SH273" s="82"/>
      <c r="SI273" s="82"/>
      <c r="SJ273" s="82"/>
      <c r="SK273" s="82"/>
      <c r="SL273" s="82"/>
      <c r="SM273" s="82"/>
      <c r="SN273" s="82"/>
      <c r="SO273" s="82"/>
      <c r="SP273" s="82"/>
      <c r="SQ273" s="82"/>
      <c r="SR273" s="82"/>
      <c r="SS273" s="82"/>
      <c r="ST273" s="82"/>
      <c r="SU273" s="82"/>
      <c r="SV273" s="82"/>
      <c r="SW273" s="82"/>
      <c r="SX273" s="82"/>
      <c r="SY273" s="82"/>
      <c r="SZ273" s="82"/>
      <c r="TA273" s="82"/>
      <c r="TB273" s="82"/>
      <c r="TC273" s="82"/>
      <c r="TD273" s="82"/>
      <c r="TE273" s="82"/>
      <c r="TF273" s="82"/>
      <c r="TG273" s="82"/>
      <c r="TH273" s="82"/>
      <c r="TI273" s="82"/>
      <c r="TJ273" s="82"/>
      <c r="TK273" s="82"/>
      <c r="TL273" s="82"/>
      <c r="TM273" s="82"/>
      <c r="TN273" s="82"/>
      <c r="TO273" s="82"/>
      <c r="TP273" s="82"/>
      <c r="TQ273" s="82"/>
      <c r="TR273" s="82"/>
      <c r="TS273" s="82"/>
      <c r="TT273" s="82"/>
      <c r="TU273" s="82"/>
      <c r="TV273" s="82"/>
      <c r="TW273" s="82"/>
      <c r="TX273" s="82"/>
      <c r="TY273" s="82"/>
      <c r="TZ273" s="82"/>
      <c r="UA273" s="82"/>
      <c r="UB273" s="82"/>
      <c r="UC273" s="82"/>
      <c r="UD273" s="82"/>
      <c r="UE273" s="82"/>
      <c r="UF273" s="82"/>
      <c r="UG273" s="82"/>
      <c r="UH273" s="82"/>
      <c r="UI273" s="82"/>
      <c r="UJ273" s="82"/>
      <c r="UK273" s="82"/>
      <c r="UL273" s="82"/>
      <c r="UM273" s="82"/>
      <c r="UN273" s="82"/>
      <c r="UO273" s="82"/>
      <c r="UP273" s="82"/>
      <c r="UQ273" s="82"/>
      <c r="UR273" s="82"/>
      <c r="US273" s="82"/>
      <c r="UT273" s="82"/>
      <c r="UU273" s="82"/>
      <c r="UV273" s="82"/>
      <c r="UW273" s="82"/>
      <c r="UX273" s="82"/>
      <c r="UY273" s="82"/>
      <c r="UZ273" s="82"/>
      <c r="VA273" s="82"/>
      <c r="VB273" s="82"/>
      <c r="VC273" s="82"/>
      <c r="VD273" s="82"/>
      <c r="VE273" s="82"/>
      <c r="VF273" s="82"/>
      <c r="VG273" s="82"/>
      <c r="VH273" s="82"/>
      <c r="VI273" s="82"/>
      <c r="VJ273" s="82"/>
      <c r="VK273" s="82"/>
      <c r="VL273" s="82"/>
      <c r="VM273" s="82"/>
      <c r="VN273" s="82"/>
      <c r="VO273" s="82"/>
      <c r="VP273" s="82"/>
      <c r="VQ273" s="82"/>
      <c r="VR273" s="82"/>
      <c r="VS273" s="82"/>
      <c r="VT273" s="82"/>
      <c r="VU273" s="82"/>
      <c r="VV273" s="82"/>
      <c r="VW273" s="82"/>
      <c r="VX273" s="82"/>
      <c r="VY273" s="82"/>
      <c r="VZ273" s="82"/>
      <c r="WA273" s="82"/>
      <c r="WB273" s="82"/>
      <c r="WC273" s="82"/>
      <c r="WD273" s="82"/>
      <c r="WE273" s="82"/>
      <c r="WF273" s="82"/>
      <c r="WG273" s="82"/>
      <c r="WH273" s="82"/>
      <c r="WI273" s="82"/>
      <c r="WJ273" s="82"/>
      <c r="WK273" s="82"/>
      <c r="WL273" s="82"/>
      <c r="WM273" s="82"/>
      <c r="WN273" s="82"/>
      <c r="WO273" s="82"/>
      <c r="WP273" s="82"/>
      <c r="WQ273" s="82"/>
      <c r="WR273" s="82"/>
      <c r="WS273" s="82"/>
      <c r="WT273" s="82"/>
      <c r="WU273" s="82"/>
      <c r="WV273" s="82"/>
      <c r="WW273" s="82"/>
      <c r="WX273" s="82"/>
      <c r="WY273" s="82"/>
      <c r="WZ273" s="82"/>
      <c r="XA273" s="82"/>
      <c r="XB273" s="82"/>
      <c r="XC273" s="82"/>
      <c r="XD273" s="82"/>
      <c r="XE273" s="82"/>
      <c r="XF273" s="82"/>
      <c r="XG273" s="82"/>
      <c r="XH273" s="82"/>
      <c r="XI273" s="82"/>
      <c r="XJ273" s="82"/>
      <c r="XK273" s="82"/>
      <c r="XL273" s="82"/>
      <c r="XM273" s="82"/>
      <c r="XN273" s="82"/>
      <c r="XO273" s="82"/>
      <c r="XP273" s="82"/>
      <c r="XQ273" s="82"/>
      <c r="XR273" s="82"/>
      <c r="XS273" s="82"/>
      <c r="XT273" s="82"/>
      <c r="XU273" s="82"/>
      <c r="XV273" s="82"/>
      <c r="XW273" s="82"/>
      <c r="XX273" s="82"/>
      <c r="XY273" s="82"/>
      <c r="XZ273" s="82"/>
      <c r="YA273" s="82"/>
      <c r="YB273" s="82"/>
      <c r="YC273" s="82"/>
      <c r="YD273" s="82"/>
      <c r="YE273" s="82"/>
      <c r="YF273" s="82"/>
      <c r="YG273" s="82"/>
      <c r="YH273" s="82"/>
      <c r="YI273" s="82"/>
      <c r="YJ273" s="82"/>
      <c r="YK273" s="82"/>
      <c r="YL273" s="82"/>
      <c r="YM273" s="82"/>
      <c r="YN273" s="82"/>
      <c r="YO273" s="82"/>
      <c r="YP273" s="82"/>
      <c r="YQ273" s="82"/>
      <c r="YR273" s="82"/>
      <c r="YS273" s="82"/>
      <c r="YT273" s="82"/>
      <c r="YU273" s="82"/>
      <c r="YV273" s="82"/>
      <c r="YW273" s="82"/>
      <c r="YX273" s="82"/>
      <c r="YY273" s="82"/>
      <c r="YZ273" s="82"/>
      <c r="ZA273" s="82"/>
      <c r="ZB273" s="82"/>
      <c r="ZC273" s="82"/>
      <c r="ZD273" s="82"/>
      <c r="ZE273" s="82"/>
      <c r="ZF273" s="82"/>
      <c r="ZG273" s="82"/>
      <c r="ZH273" s="82"/>
      <c r="ZI273" s="82"/>
      <c r="ZJ273" s="82"/>
      <c r="ZK273" s="82"/>
      <c r="ZL273" s="82"/>
      <c r="ZM273" s="82"/>
      <c r="ZN273" s="82"/>
      <c r="ZO273" s="82"/>
      <c r="ZP273" s="82"/>
      <c r="ZQ273" s="82"/>
      <c r="ZR273" s="82"/>
      <c r="ZS273" s="82"/>
      <c r="ZT273" s="82"/>
      <c r="ZU273" s="82"/>
      <c r="ZV273" s="82"/>
      <c r="ZW273" s="82"/>
      <c r="ZX273" s="82"/>
      <c r="ZY273" s="82"/>
      <c r="ZZ273" s="82"/>
      <c r="AAA273" s="82"/>
      <c r="AAB273" s="82"/>
      <c r="AAC273" s="82"/>
      <c r="AAD273" s="82"/>
      <c r="AAE273" s="82"/>
      <c r="AAF273" s="82"/>
      <c r="AAG273" s="82"/>
      <c r="AAH273" s="82"/>
      <c r="AAI273" s="82"/>
      <c r="AAJ273" s="82"/>
      <c r="AAK273" s="82"/>
      <c r="AAL273" s="82"/>
      <c r="AAM273" s="82"/>
      <c r="AAN273" s="82"/>
      <c r="AAO273" s="82"/>
      <c r="AAP273" s="82"/>
      <c r="AAQ273" s="82"/>
      <c r="AAR273" s="82"/>
      <c r="AAS273" s="82"/>
      <c r="AAT273" s="82"/>
      <c r="AAU273" s="82"/>
      <c r="AAV273" s="82"/>
      <c r="AAW273" s="82"/>
      <c r="AAX273" s="82"/>
      <c r="AAY273" s="82"/>
      <c r="AAZ273" s="82"/>
      <c r="ABA273" s="82"/>
      <c r="ABB273" s="82"/>
      <c r="ABC273" s="82"/>
      <c r="ABD273" s="82"/>
      <c r="ABE273" s="82"/>
      <c r="ABF273" s="82"/>
      <c r="ABG273" s="82"/>
      <c r="ABH273" s="82"/>
      <c r="ABI273" s="82"/>
      <c r="ABJ273" s="82"/>
      <c r="ABK273" s="82"/>
      <c r="ABL273" s="82"/>
      <c r="ABM273" s="82"/>
      <c r="ABN273" s="82"/>
      <c r="ABO273" s="82"/>
      <c r="ABP273" s="82"/>
      <c r="ABQ273" s="82"/>
      <c r="ABR273" s="82"/>
      <c r="ABS273" s="82"/>
      <c r="ABT273" s="82"/>
      <c r="ABU273" s="82"/>
      <c r="ABV273" s="82"/>
      <c r="ABW273" s="82"/>
      <c r="ABX273" s="82"/>
      <c r="ABY273" s="82"/>
      <c r="ABZ273" s="82"/>
      <c r="ACA273" s="82"/>
      <c r="ACB273" s="82"/>
      <c r="ACC273" s="82"/>
      <c r="ACD273" s="82"/>
      <c r="ACE273" s="82"/>
      <c r="ACF273" s="82"/>
      <c r="ACG273" s="82"/>
      <c r="ACH273" s="82"/>
      <c r="ACI273" s="82"/>
      <c r="ACJ273" s="82"/>
      <c r="ACK273" s="82"/>
      <c r="ACL273" s="82"/>
      <c r="ACM273" s="82"/>
      <c r="ACN273" s="82"/>
      <c r="ACO273" s="82"/>
      <c r="ACP273" s="82"/>
      <c r="ACQ273" s="82"/>
      <c r="ACR273" s="82"/>
      <c r="ACS273" s="82"/>
      <c r="ACT273" s="82"/>
      <c r="ACU273" s="82"/>
      <c r="ACV273" s="82"/>
      <c r="ACW273" s="82"/>
      <c r="ACX273" s="82"/>
      <c r="ACY273" s="82"/>
      <c r="ACZ273" s="82"/>
      <c r="ADA273" s="82"/>
      <c r="ADB273" s="82"/>
      <c r="ADC273" s="82"/>
      <c r="ADD273" s="82"/>
      <c r="ADE273" s="82"/>
      <c r="ADF273" s="82"/>
      <c r="ADG273" s="82"/>
      <c r="ADH273" s="82"/>
      <c r="ADI273" s="82"/>
      <c r="ADJ273" s="82"/>
      <c r="ADK273" s="82"/>
      <c r="ADL273" s="82"/>
      <c r="ADM273" s="82"/>
      <c r="ADN273" s="82"/>
      <c r="ADO273" s="82"/>
      <c r="ADP273" s="82"/>
      <c r="ADQ273" s="82"/>
      <c r="ADR273" s="82"/>
      <c r="ADS273" s="82"/>
      <c r="ADT273" s="82"/>
      <c r="ADU273" s="82"/>
      <c r="ADV273" s="82"/>
      <c r="ADW273" s="82"/>
      <c r="ADX273" s="82"/>
      <c r="ADY273" s="82"/>
      <c r="ADZ273" s="82"/>
      <c r="AEA273" s="82"/>
      <c r="AEB273" s="82"/>
      <c r="AEC273" s="82"/>
      <c r="AED273" s="82"/>
      <c r="AEE273" s="82"/>
      <c r="AEF273" s="82"/>
      <c r="AEG273" s="82"/>
      <c r="AEH273" s="82"/>
      <c r="AEI273" s="82"/>
      <c r="AEJ273" s="82"/>
      <c r="AEK273" s="82"/>
      <c r="AEL273" s="82"/>
      <c r="AEM273" s="82"/>
      <c r="AEN273" s="82"/>
      <c r="AEO273" s="82"/>
      <c r="AEP273" s="82"/>
      <c r="AEQ273" s="82"/>
      <c r="AER273" s="82"/>
      <c r="AES273" s="82"/>
      <c r="AET273" s="82"/>
      <c r="AEU273" s="82"/>
      <c r="AEV273" s="82"/>
      <c r="AEW273" s="82"/>
      <c r="AEX273" s="82"/>
      <c r="AEY273" s="82"/>
      <c r="AEZ273" s="82"/>
      <c r="AFA273" s="82"/>
      <c r="AFB273" s="82"/>
      <c r="AFC273" s="82"/>
      <c r="AFD273" s="82"/>
      <c r="AFE273" s="82"/>
      <c r="AFF273" s="82"/>
      <c r="AFG273" s="82"/>
      <c r="AFH273" s="82"/>
      <c r="AFI273" s="82"/>
      <c r="AFJ273" s="82"/>
      <c r="AFK273" s="82"/>
      <c r="AFL273" s="82"/>
      <c r="AFM273" s="82"/>
      <c r="AFN273" s="82"/>
      <c r="AFO273" s="82"/>
      <c r="AFP273" s="82"/>
      <c r="AFQ273" s="82"/>
      <c r="AFR273" s="82"/>
      <c r="AFS273" s="82"/>
      <c r="AFT273" s="82"/>
      <c r="AFU273" s="82"/>
      <c r="AFV273" s="82"/>
      <c r="AFW273" s="82"/>
      <c r="AFX273" s="82"/>
      <c r="AFY273" s="82"/>
      <c r="AFZ273" s="82"/>
      <c r="AGA273" s="82"/>
      <c r="AGB273" s="82"/>
      <c r="AGC273" s="82"/>
      <c r="AGD273" s="82"/>
      <c r="AGE273" s="82"/>
      <c r="AGF273" s="82"/>
      <c r="AGG273" s="82"/>
      <c r="AGH273" s="82"/>
      <c r="AGI273" s="82"/>
      <c r="AGJ273" s="82"/>
      <c r="AGK273" s="82"/>
      <c r="AGL273" s="82"/>
      <c r="AGM273" s="82"/>
      <c r="AGN273" s="82"/>
      <c r="AGO273" s="82"/>
      <c r="AGP273" s="82"/>
      <c r="AGQ273" s="82"/>
      <c r="AGR273" s="82"/>
      <c r="AGS273" s="82"/>
      <c r="AGT273" s="82"/>
      <c r="AGU273" s="82"/>
      <c r="AGV273" s="82"/>
      <c r="AGW273" s="82"/>
      <c r="AGX273" s="82"/>
      <c r="AGY273" s="82"/>
      <c r="AGZ273" s="82"/>
      <c r="AHA273" s="82"/>
      <c r="AHB273" s="82"/>
      <c r="AHC273" s="82"/>
      <c r="AHD273" s="82"/>
      <c r="AHE273" s="82"/>
      <c r="AHF273" s="82"/>
      <c r="AHG273" s="82"/>
      <c r="AHH273" s="82"/>
      <c r="AHI273" s="82"/>
      <c r="AHJ273" s="82"/>
      <c r="AHK273" s="82"/>
      <c r="AHL273" s="82"/>
      <c r="AHM273" s="82"/>
      <c r="AHN273" s="82"/>
      <c r="AHO273" s="82"/>
      <c r="AHP273" s="82"/>
      <c r="AHQ273" s="82"/>
      <c r="AHR273" s="82"/>
      <c r="AHS273" s="82"/>
      <c r="AHT273" s="82"/>
      <c r="AHU273" s="82"/>
      <c r="AHV273" s="82"/>
      <c r="AHW273" s="82"/>
      <c r="AHX273" s="82"/>
      <c r="AHY273" s="82"/>
      <c r="AHZ273" s="82"/>
      <c r="AIA273" s="82"/>
      <c r="AIB273" s="82"/>
      <c r="AIC273" s="82"/>
      <c r="AID273" s="82"/>
      <c r="AIE273" s="82"/>
      <c r="AIF273" s="82"/>
      <c r="AIG273" s="82"/>
      <c r="AIH273" s="82"/>
      <c r="AII273" s="82"/>
      <c r="AIJ273" s="82"/>
      <c r="AIK273" s="82"/>
      <c r="AIL273" s="82"/>
      <c r="AIM273" s="82"/>
      <c r="AIN273" s="82"/>
      <c r="AIO273" s="82"/>
      <c r="AIP273" s="82"/>
      <c r="AIQ273" s="82"/>
      <c r="AIR273" s="82"/>
      <c r="AIS273" s="82"/>
      <c r="AIT273" s="82"/>
      <c r="AIU273" s="82"/>
      <c r="AIV273" s="82"/>
      <c r="AIW273" s="82"/>
      <c r="AIX273" s="82"/>
      <c r="AIY273" s="82"/>
      <c r="AIZ273" s="82"/>
      <c r="AJA273" s="82"/>
      <c r="AJB273" s="82"/>
      <c r="AJC273" s="82"/>
      <c r="AJD273" s="82"/>
      <c r="AJE273" s="82"/>
      <c r="AJF273" s="82"/>
      <c r="AJG273" s="82"/>
      <c r="AJH273" s="82"/>
      <c r="AJI273" s="82"/>
      <c r="AJJ273" s="82"/>
      <c r="AJK273" s="82"/>
      <c r="AJL273" s="82"/>
      <c r="AJM273" s="82"/>
      <c r="AJN273" s="82"/>
      <c r="AJO273" s="82"/>
      <c r="AJP273" s="82"/>
      <c r="AJQ273" s="82"/>
      <c r="AJR273" s="82"/>
      <c r="AJS273" s="82"/>
      <c r="AJT273" s="82"/>
      <c r="AJU273" s="82"/>
      <c r="AJV273" s="82"/>
      <c r="AJW273" s="82"/>
      <c r="AJX273" s="82"/>
      <c r="AJY273" s="82"/>
      <c r="AJZ273" s="82"/>
      <c r="AKA273" s="82"/>
      <c r="AKB273" s="82"/>
      <c r="AKC273" s="82"/>
      <c r="AKD273" s="82"/>
      <c r="AKE273" s="82"/>
      <c r="AKF273" s="82"/>
      <c r="AKG273" s="82"/>
      <c r="AKH273" s="82"/>
      <c r="AKI273" s="82"/>
      <c r="AKJ273" s="82"/>
      <c r="AKK273" s="82"/>
      <c r="AKL273" s="82"/>
      <c r="AKM273" s="82"/>
      <c r="AKN273" s="82"/>
      <c r="AKO273" s="82"/>
      <c r="AKP273" s="82"/>
      <c r="AKQ273" s="82"/>
      <c r="AKR273" s="82"/>
      <c r="AKS273" s="82"/>
      <c r="AKT273" s="82"/>
      <c r="AKU273" s="82"/>
      <c r="AKV273" s="82"/>
      <c r="AKW273" s="82"/>
      <c r="AKX273" s="82"/>
      <c r="AKY273" s="82"/>
      <c r="AKZ273" s="82"/>
      <c r="ALA273" s="82"/>
      <c r="ALB273" s="82"/>
      <c r="ALC273" s="82"/>
      <c r="ALD273" s="82"/>
      <c r="ALE273" s="82"/>
      <c r="ALF273" s="82"/>
      <c r="ALG273" s="82"/>
      <c r="ALH273" s="82"/>
      <c r="ALI273" s="82"/>
      <c r="ALJ273" s="82"/>
      <c r="ALK273" s="82"/>
      <c r="ALL273" s="82"/>
      <c r="ALM273" s="82"/>
      <c r="ALN273" s="82"/>
      <c r="ALO273" s="82"/>
      <c r="ALP273" s="82"/>
      <c r="ALQ273" s="82"/>
      <c r="ALR273" s="82"/>
      <c r="ALS273" s="82"/>
      <c r="ALT273" s="82"/>
      <c r="ALU273" s="82"/>
      <c r="ALV273" s="82"/>
      <c r="ALW273" s="82"/>
      <c r="ALX273" s="82"/>
      <c r="ALY273" s="82"/>
      <c r="ALZ273" s="82"/>
      <c r="AMA273" s="82"/>
      <c r="AMB273" s="82"/>
      <c r="AMC273" s="82"/>
      <c r="AMD273" s="82"/>
      <c r="AME273" s="82"/>
      <c r="AMF273" s="82"/>
      <c r="AMG273" s="82"/>
      <c r="AMH273" s="82"/>
      <c r="AMI273" s="82"/>
      <c r="AMJ273" s="82"/>
    </row>
    <row r="274" spans="1:1024" s="82" customFormat="1" ht="45" customHeight="1" outlineLevel="1" x14ac:dyDescent="0.2">
      <c r="A274" s="97" t="s">
        <v>458</v>
      </c>
      <c r="B274" s="97">
        <v>91844</v>
      </c>
      <c r="C274" s="97" t="s">
        <v>21</v>
      </c>
      <c r="D274" s="214" t="s">
        <v>662</v>
      </c>
      <c r="E274" s="97" t="s">
        <v>190</v>
      </c>
      <c r="F274" s="92">
        <v>550</v>
      </c>
      <c r="G274" s="92"/>
      <c r="H274" s="93"/>
      <c r="I274" s="94">
        <f>ROUND(H274*F274,2)</f>
        <v>0</v>
      </c>
    </row>
    <row r="275" spans="1:1024" s="82" customFormat="1" ht="39.75" customHeight="1" outlineLevel="1" x14ac:dyDescent="0.2">
      <c r="A275" s="97" t="s">
        <v>334</v>
      </c>
      <c r="B275" s="97">
        <v>91846</v>
      </c>
      <c r="C275" s="97" t="s">
        <v>21</v>
      </c>
      <c r="D275" s="214" t="s">
        <v>663</v>
      </c>
      <c r="E275" s="97" t="s">
        <v>190</v>
      </c>
      <c r="F275" s="92">
        <v>300</v>
      </c>
      <c r="G275" s="92"/>
      <c r="H275" s="93"/>
      <c r="I275" s="94">
        <f>ROUND(H275*F275,2)</f>
        <v>0</v>
      </c>
    </row>
    <row r="276" spans="1:1024" s="82" customFormat="1" ht="39" customHeight="1" outlineLevel="1" x14ac:dyDescent="0.2">
      <c r="A276" s="97" t="s">
        <v>335</v>
      </c>
      <c r="B276" s="97">
        <v>91941</v>
      </c>
      <c r="C276" s="189" t="s">
        <v>21</v>
      </c>
      <c r="D276" s="106" t="s">
        <v>664</v>
      </c>
      <c r="E276" s="97" t="s">
        <v>331</v>
      </c>
      <c r="F276" s="92">
        <v>60</v>
      </c>
      <c r="G276" s="92"/>
      <c r="H276" s="93"/>
      <c r="I276" s="94">
        <f>ROUND(H276*F276,2)</f>
        <v>0</v>
      </c>
    </row>
    <row r="277" spans="1:1024" s="82" customFormat="1" ht="30.75" customHeight="1" outlineLevel="1" x14ac:dyDescent="0.2">
      <c r="A277" s="97" t="s">
        <v>459</v>
      </c>
      <c r="B277" s="209">
        <v>97669</v>
      </c>
      <c r="C277" s="255" t="s">
        <v>21</v>
      </c>
      <c r="D277" s="99" t="s">
        <v>1073</v>
      </c>
      <c r="E277" s="211" t="s">
        <v>190</v>
      </c>
      <c r="F277" s="256">
        <v>38.75</v>
      </c>
      <c r="G277" s="256"/>
      <c r="H277" s="93"/>
      <c r="I277" s="94">
        <f>ROUND(H277*F277,2)</f>
        <v>0</v>
      </c>
    </row>
    <row r="278" spans="1:1024" s="82" customFormat="1" ht="30.75" customHeight="1" outlineLevel="1" x14ac:dyDescent="0.2">
      <c r="A278" s="97" t="s">
        <v>1072</v>
      </c>
      <c r="B278" s="209" t="s">
        <v>327</v>
      </c>
      <c r="C278" s="210" t="s">
        <v>15</v>
      </c>
      <c r="D278" s="99" t="s">
        <v>665</v>
      </c>
      <c r="E278" s="211" t="s">
        <v>190</v>
      </c>
      <c r="F278" s="212">
        <v>5</v>
      </c>
      <c r="G278" s="200"/>
      <c r="H278" s="93"/>
      <c r="I278" s="101">
        <f>ROUND(H278*F278,2)</f>
        <v>0</v>
      </c>
    </row>
    <row r="279" spans="1:1024" s="84" customFormat="1" ht="15" customHeight="1" outlineLevel="1" x14ac:dyDescent="0.2">
      <c r="A279" s="110" t="s">
        <v>336</v>
      </c>
      <c r="B279" s="96"/>
      <c r="C279" s="96"/>
      <c r="D279" s="108" t="s">
        <v>337</v>
      </c>
      <c r="E279" s="96"/>
      <c r="F279" s="92"/>
      <c r="G279" s="92"/>
      <c r="H279" s="94"/>
      <c r="I279" s="94"/>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2"/>
      <c r="DJ279" s="82"/>
      <c r="DK279" s="82"/>
      <c r="DL279" s="82"/>
      <c r="DM279" s="82"/>
      <c r="DN279" s="82"/>
      <c r="DO279" s="82"/>
      <c r="DP279" s="82"/>
      <c r="DQ279" s="82"/>
      <c r="DR279" s="82"/>
      <c r="DS279" s="82"/>
      <c r="DT279" s="82"/>
      <c r="DU279" s="82"/>
      <c r="DV279" s="82"/>
      <c r="DW279" s="82"/>
      <c r="DX279" s="82"/>
      <c r="DY279" s="82"/>
      <c r="DZ279" s="82"/>
      <c r="EA279" s="82"/>
      <c r="EB279" s="82"/>
      <c r="EC279" s="82"/>
      <c r="ED279" s="82"/>
      <c r="EE279" s="82"/>
      <c r="EF279" s="82"/>
      <c r="EG279" s="82"/>
      <c r="EH279" s="82"/>
      <c r="EI279" s="82"/>
      <c r="EJ279" s="82"/>
      <c r="EK279" s="82"/>
      <c r="EL279" s="82"/>
      <c r="EM279" s="82"/>
      <c r="EN279" s="82"/>
      <c r="EO279" s="82"/>
      <c r="EP279" s="82"/>
      <c r="EQ279" s="82"/>
      <c r="ER279" s="82"/>
      <c r="ES279" s="82"/>
      <c r="ET279" s="82"/>
      <c r="EU279" s="82"/>
      <c r="EV279" s="82"/>
      <c r="EW279" s="82"/>
      <c r="EX279" s="82"/>
      <c r="EY279" s="82"/>
      <c r="EZ279" s="82"/>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c r="FX279" s="82"/>
      <c r="FY279" s="82"/>
      <c r="FZ279" s="82"/>
      <c r="GA279" s="82"/>
      <c r="GB279" s="82"/>
      <c r="GC279" s="82"/>
      <c r="GD279" s="82"/>
      <c r="GE279" s="82"/>
      <c r="GF279" s="82"/>
      <c r="GG279" s="82"/>
      <c r="GH279" s="82"/>
      <c r="GI279" s="82"/>
      <c r="GJ279" s="82"/>
      <c r="GK279" s="82"/>
      <c r="GL279" s="82"/>
      <c r="GM279" s="82"/>
      <c r="GN279" s="82"/>
      <c r="GO279" s="82"/>
      <c r="GP279" s="82"/>
      <c r="GQ279" s="82"/>
      <c r="GR279" s="82"/>
      <c r="GS279" s="82"/>
      <c r="GT279" s="82"/>
      <c r="GU279" s="82"/>
      <c r="GV279" s="82"/>
      <c r="GW279" s="82"/>
      <c r="GX279" s="82"/>
      <c r="GY279" s="82"/>
      <c r="GZ279" s="82"/>
      <c r="HA279" s="82"/>
      <c r="HB279" s="82"/>
      <c r="HC279" s="82"/>
      <c r="HD279" s="82"/>
      <c r="HE279" s="82"/>
      <c r="HF279" s="82"/>
      <c r="HG279" s="82"/>
      <c r="HH279" s="82"/>
      <c r="HI279" s="82"/>
      <c r="HJ279" s="82"/>
      <c r="HK279" s="82"/>
      <c r="HL279" s="82"/>
      <c r="HM279" s="82"/>
      <c r="HN279" s="82"/>
      <c r="HO279" s="82"/>
      <c r="HP279" s="82"/>
      <c r="HQ279" s="82"/>
      <c r="HR279" s="82"/>
      <c r="HS279" s="82"/>
      <c r="HT279" s="82"/>
      <c r="HU279" s="82"/>
      <c r="HV279" s="82"/>
      <c r="HW279" s="82"/>
      <c r="HX279" s="82"/>
      <c r="HY279" s="82"/>
      <c r="HZ279" s="82"/>
      <c r="IA279" s="82"/>
      <c r="IB279" s="82"/>
      <c r="IC279" s="82"/>
      <c r="ID279" s="82"/>
      <c r="IE279" s="82"/>
      <c r="IF279" s="82"/>
      <c r="IG279" s="82"/>
      <c r="IH279" s="82"/>
      <c r="II279" s="82"/>
      <c r="IJ279" s="82"/>
      <c r="IK279" s="82"/>
      <c r="IL279" s="82"/>
      <c r="IM279" s="82"/>
      <c r="IN279" s="82"/>
      <c r="IO279" s="82"/>
      <c r="IP279" s="82"/>
      <c r="IQ279" s="82"/>
      <c r="IR279" s="82"/>
      <c r="IS279" s="82"/>
      <c r="IT279" s="82"/>
      <c r="IU279" s="82"/>
      <c r="IV279" s="82"/>
      <c r="IW279" s="82"/>
      <c r="IX279" s="82"/>
      <c r="IY279" s="82"/>
      <c r="IZ279" s="82"/>
      <c r="JA279" s="82"/>
      <c r="JB279" s="82"/>
      <c r="JC279" s="82"/>
      <c r="JD279" s="82"/>
      <c r="JE279" s="82"/>
      <c r="JF279" s="82"/>
      <c r="JG279" s="82"/>
      <c r="JH279" s="82"/>
      <c r="JI279" s="82"/>
      <c r="JJ279" s="82"/>
      <c r="JK279" s="82"/>
      <c r="JL279" s="82"/>
      <c r="JM279" s="82"/>
      <c r="JN279" s="82"/>
      <c r="JO279" s="82"/>
      <c r="JP279" s="82"/>
      <c r="JQ279" s="82"/>
      <c r="JR279" s="82"/>
      <c r="JS279" s="82"/>
      <c r="JT279" s="82"/>
      <c r="JU279" s="82"/>
      <c r="JV279" s="82"/>
      <c r="JW279" s="82"/>
      <c r="JX279" s="82"/>
      <c r="JY279" s="82"/>
      <c r="JZ279" s="82"/>
      <c r="KA279" s="82"/>
      <c r="KB279" s="82"/>
      <c r="KC279" s="82"/>
      <c r="KD279" s="82"/>
      <c r="KE279" s="82"/>
      <c r="KF279" s="82"/>
      <c r="KG279" s="82"/>
      <c r="KH279" s="82"/>
      <c r="KI279" s="82"/>
      <c r="KJ279" s="82"/>
      <c r="KK279" s="82"/>
      <c r="KL279" s="82"/>
      <c r="KM279" s="82"/>
      <c r="KN279" s="82"/>
      <c r="KO279" s="82"/>
      <c r="KP279" s="82"/>
      <c r="KQ279" s="82"/>
      <c r="KR279" s="82"/>
      <c r="KS279" s="82"/>
      <c r="KT279" s="82"/>
      <c r="KU279" s="82"/>
      <c r="KV279" s="82"/>
      <c r="KW279" s="82"/>
      <c r="KX279" s="82"/>
      <c r="KY279" s="82"/>
      <c r="KZ279" s="82"/>
      <c r="LA279" s="82"/>
      <c r="LB279" s="82"/>
      <c r="LC279" s="82"/>
      <c r="LD279" s="82"/>
      <c r="LE279" s="82"/>
      <c r="LF279" s="82"/>
      <c r="LG279" s="82"/>
      <c r="LH279" s="82"/>
      <c r="LI279" s="82"/>
      <c r="LJ279" s="82"/>
      <c r="LK279" s="82"/>
      <c r="LL279" s="82"/>
      <c r="LM279" s="82"/>
      <c r="LN279" s="82"/>
      <c r="LO279" s="82"/>
      <c r="LP279" s="82"/>
      <c r="LQ279" s="82"/>
      <c r="LR279" s="82"/>
      <c r="LS279" s="82"/>
      <c r="LT279" s="82"/>
      <c r="LU279" s="82"/>
      <c r="LV279" s="82"/>
      <c r="LW279" s="82"/>
      <c r="LX279" s="82"/>
      <c r="LY279" s="82"/>
      <c r="LZ279" s="82"/>
      <c r="MA279" s="82"/>
      <c r="MB279" s="82"/>
      <c r="MC279" s="82"/>
      <c r="MD279" s="82"/>
      <c r="ME279" s="82"/>
      <c r="MF279" s="82"/>
      <c r="MG279" s="82"/>
      <c r="MH279" s="82"/>
      <c r="MI279" s="82"/>
      <c r="MJ279" s="82"/>
      <c r="MK279" s="82"/>
      <c r="ML279" s="82"/>
      <c r="MM279" s="82"/>
      <c r="MN279" s="82"/>
      <c r="MO279" s="82"/>
      <c r="MP279" s="82"/>
      <c r="MQ279" s="82"/>
      <c r="MR279" s="82"/>
      <c r="MS279" s="82"/>
      <c r="MT279" s="82"/>
      <c r="MU279" s="82"/>
      <c r="MV279" s="82"/>
      <c r="MW279" s="82"/>
      <c r="MX279" s="82"/>
      <c r="MY279" s="82"/>
      <c r="MZ279" s="82"/>
      <c r="NA279" s="82"/>
      <c r="NB279" s="82"/>
      <c r="NC279" s="82"/>
      <c r="ND279" s="82"/>
      <c r="NE279" s="82"/>
      <c r="NF279" s="82"/>
      <c r="NG279" s="82"/>
      <c r="NH279" s="82"/>
      <c r="NI279" s="82"/>
      <c r="NJ279" s="82"/>
      <c r="NK279" s="82"/>
      <c r="NL279" s="82"/>
      <c r="NM279" s="82"/>
      <c r="NN279" s="82"/>
      <c r="NO279" s="82"/>
      <c r="NP279" s="82"/>
      <c r="NQ279" s="82"/>
      <c r="NR279" s="82"/>
      <c r="NS279" s="82"/>
      <c r="NT279" s="82"/>
      <c r="NU279" s="82"/>
      <c r="NV279" s="82"/>
      <c r="NW279" s="82"/>
      <c r="NX279" s="82"/>
      <c r="NY279" s="82"/>
      <c r="NZ279" s="82"/>
      <c r="OA279" s="82"/>
      <c r="OB279" s="82"/>
      <c r="OC279" s="82"/>
      <c r="OD279" s="82"/>
      <c r="OE279" s="82"/>
      <c r="OF279" s="82"/>
      <c r="OG279" s="82"/>
      <c r="OH279" s="82"/>
      <c r="OI279" s="82"/>
      <c r="OJ279" s="82"/>
      <c r="OK279" s="82"/>
      <c r="OL279" s="82"/>
      <c r="OM279" s="82"/>
      <c r="ON279" s="82"/>
      <c r="OO279" s="82"/>
      <c r="OP279" s="82"/>
      <c r="OQ279" s="82"/>
      <c r="OR279" s="82"/>
      <c r="OS279" s="82"/>
      <c r="OT279" s="82"/>
      <c r="OU279" s="82"/>
      <c r="OV279" s="82"/>
      <c r="OW279" s="82"/>
      <c r="OX279" s="82"/>
      <c r="OY279" s="82"/>
      <c r="OZ279" s="82"/>
      <c r="PA279" s="82"/>
      <c r="PB279" s="82"/>
      <c r="PC279" s="82"/>
      <c r="PD279" s="82"/>
      <c r="PE279" s="82"/>
      <c r="PF279" s="82"/>
      <c r="PG279" s="82"/>
      <c r="PH279" s="82"/>
      <c r="PI279" s="82"/>
      <c r="PJ279" s="82"/>
      <c r="PK279" s="82"/>
      <c r="PL279" s="82"/>
      <c r="PM279" s="82"/>
      <c r="PN279" s="82"/>
      <c r="PO279" s="82"/>
      <c r="PP279" s="82"/>
      <c r="PQ279" s="82"/>
      <c r="PR279" s="82"/>
      <c r="PS279" s="82"/>
      <c r="PT279" s="82"/>
      <c r="PU279" s="82"/>
      <c r="PV279" s="82"/>
      <c r="PW279" s="82"/>
      <c r="PX279" s="82"/>
      <c r="PY279" s="82"/>
      <c r="PZ279" s="82"/>
      <c r="QA279" s="82"/>
      <c r="QB279" s="82"/>
      <c r="QC279" s="82"/>
      <c r="QD279" s="82"/>
      <c r="QE279" s="82"/>
      <c r="QF279" s="82"/>
      <c r="QG279" s="82"/>
      <c r="QH279" s="82"/>
      <c r="QI279" s="82"/>
      <c r="QJ279" s="82"/>
      <c r="QK279" s="82"/>
      <c r="QL279" s="82"/>
      <c r="QM279" s="82"/>
      <c r="QN279" s="82"/>
      <c r="QO279" s="82"/>
      <c r="QP279" s="82"/>
      <c r="QQ279" s="82"/>
      <c r="QR279" s="82"/>
      <c r="QS279" s="82"/>
      <c r="QT279" s="82"/>
      <c r="QU279" s="82"/>
      <c r="QV279" s="82"/>
      <c r="QW279" s="82"/>
      <c r="QX279" s="82"/>
      <c r="QY279" s="82"/>
      <c r="QZ279" s="82"/>
      <c r="RA279" s="82"/>
      <c r="RB279" s="82"/>
      <c r="RC279" s="82"/>
      <c r="RD279" s="82"/>
      <c r="RE279" s="82"/>
      <c r="RF279" s="82"/>
      <c r="RG279" s="82"/>
      <c r="RH279" s="82"/>
      <c r="RI279" s="82"/>
      <c r="RJ279" s="82"/>
      <c r="RK279" s="82"/>
      <c r="RL279" s="82"/>
      <c r="RM279" s="82"/>
      <c r="RN279" s="82"/>
      <c r="RO279" s="82"/>
      <c r="RP279" s="82"/>
      <c r="RQ279" s="82"/>
      <c r="RR279" s="82"/>
      <c r="RS279" s="82"/>
      <c r="RT279" s="82"/>
      <c r="RU279" s="82"/>
      <c r="RV279" s="82"/>
      <c r="RW279" s="82"/>
      <c r="RX279" s="82"/>
      <c r="RY279" s="82"/>
      <c r="RZ279" s="82"/>
      <c r="SA279" s="82"/>
      <c r="SB279" s="82"/>
      <c r="SC279" s="82"/>
      <c r="SD279" s="82"/>
      <c r="SE279" s="82"/>
      <c r="SF279" s="82"/>
      <c r="SG279" s="82"/>
      <c r="SH279" s="82"/>
      <c r="SI279" s="82"/>
      <c r="SJ279" s="82"/>
      <c r="SK279" s="82"/>
      <c r="SL279" s="82"/>
      <c r="SM279" s="82"/>
      <c r="SN279" s="82"/>
      <c r="SO279" s="82"/>
      <c r="SP279" s="82"/>
      <c r="SQ279" s="82"/>
      <c r="SR279" s="82"/>
      <c r="SS279" s="82"/>
      <c r="ST279" s="82"/>
      <c r="SU279" s="82"/>
      <c r="SV279" s="82"/>
      <c r="SW279" s="82"/>
      <c r="SX279" s="82"/>
      <c r="SY279" s="82"/>
      <c r="SZ279" s="82"/>
      <c r="TA279" s="82"/>
      <c r="TB279" s="82"/>
      <c r="TC279" s="82"/>
      <c r="TD279" s="82"/>
      <c r="TE279" s="82"/>
      <c r="TF279" s="82"/>
      <c r="TG279" s="82"/>
      <c r="TH279" s="82"/>
      <c r="TI279" s="82"/>
      <c r="TJ279" s="82"/>
      <c r="TK279" s="82"/>
      <c r="TL279" s="82"/>
      <c r="TM279" s="82"/>
      <c r="TN279" s="82"/>
      <c r="TO279" s="82"/>
      <c r="TP279" s="82"/>
      <c r="TQ279" s="82"/>
      <c r="TR279" s="82"/>
      <c r="TS279" s="82"/>
      <c r="TT279" s="82"/>
      <c r="TU279" s="82"/>
      <c r="TV279" s="82"/>
      <c r="TW279" s="82"/>
      <c r="TX279" s="82"/>
      <c r="TY279" s="82"/>
      <c r="TZ279" s="82"/>
      <c r="UA279" s="82"/>
      <c r="UB279" s="82"/>
      <c r="UC279" s="82"/>
      <c r="UD279" s="82"/>
      <c r="UE279" s="82"/>
      <c r="UF279" s="82"/>
      <c r="UG279" s="82"/>
      <c r="UH279" s="82"/>
      <c r="UI279" s="82"/>
      <c r="UJ279" s="82"/>
      <c r="UK279" s="82"/>
      <c r="UL279" s="82"/>
      <c r="UM279" s="82"/>
      <c r="UN279" s="82"/>
      <c r="UO279" s="82"/>
      <c r="UP279" s="82"/>
      <c r="UQ279" s="82"/>
      <c r="UR279" s="82"/>
      <c r="US279" s="82"/>
      <c r="UT279" s="82"/>
      <c r="UU279" s="82"/>
      <c r="UV279" s="82"/>
      <c r="UW279" s="82"/>
      <c r="UX279" s="82"/>
      <c r="UY279" s="82"/>
      <c r="UZ279" s="82"/>
      <c r="VA279" s="82"/>
      <c r="VB279" s="82"/>
      <c r="VC279" s="82"/>
      <c r="VD279" s="82"/>
      <c r="VE279" s="82"/>
      <c r="VF279" s="82"/>
      <c r="VG279" s="82"/>
      <c r="VH279" s="82"/>
      <c r="VI279" s="82"/>
      <c r="VJ279" s="82"/>
      <c r="VK279" s="82"/>
      <c r="VL279" s="82"/>
      <c r="VM279" s="82"/>
      <c r="VN279" s="82"/>
      <c r="VO279" s="82"/>
      <c r="VP279" s="82"/>
      <c r="VQ279" s="82"/>
      <c r="VR279" s="82"/>
      <c r="VS279" s="82"/>
      <c r="VT279" s="82"/>
      <c r="VU279" s="82"/>
      <c r="VV279" s="82"/>
      <c r="VW279" s="82"/>
      <c r="VX279" s="82"/>
      <c r="VY279" s="82"/>
      <c r="VZ279" s="82"/>
      <c r="WA279" s="82"/>
      <c r="WB279" s="82"/>
      <c r="WC279" s="82"/>
      <c r="WD279" s="82"/>
      <c r="WE279" s="82"/>
      <c r="WF279" s="82"/>
      <c r="WG279" s="82"/>
      <c r="WH279" s="82"/>
      <c r="WI279" s="82"/>
      <c r="WJ279" s="82"/>
      <c r="WK279" s="82"/>
      <c r="WL279" s="82"/>
      <c r="WM279" s="82"/>
      <c r="WN279" s="82"/>
      <c r="WO279" s="82"/>
      <c r="WP279" s="82"/>
      <c r="WQ279" s="82"/>
      <c r="WR279" s="82"/>
      <c r="WS279" s="82"/>
      <c r="WT279" s="82"/>
      <c r="WU279" s="82"/>
      <c r="WV279" s="82"/>
      <c r="WW279" s="82"/>
      <c r="WX279" s="82"/>
      <c r="WY279" s="82"/>
      <c r="WZ279" s="82"/>
      <c r="XA279" s="82"/>
      <c r="XB279" s="82"/>
      <c r="XC279" s="82"/>
      <c r="XD279" s="82"/>
      <c r="XE279" s="82"/>
      <c r="XF279" s="82"/>
      <c r="XG279" s="82"/>
      <c r="XH279" s="82"/>
      <c r="XI279" s="82"/>
      <c r="XJ279" s="82"/>
      <c r="XK279" s="82"/>
      <c r="XL279" s="82"/>
      <c r="XM279" s="82"/>
      <c r="XN279" s="82"/>
      <c r="XO279" s="82"/>
      <c r="XP279" s="82"/>
      <c r="XQ279" s="82"/>
      <c r="XR279" s="82"/>
      <c r="XS279" s="82"/>
      <c r="XT279" s="82"/>
      <c r="XU279" s="82"/>
      <c r="XV279" s="82"/>
      <c r="XW279" s="82"/>
      <c r="XX279" s="82"/>
      <c r="XY279" s="82"/>
      <c r="XZ279" s="82"/>
      <c r="YA279" s="82"/>
      <c r="YB279" s="82"/>
      <c r="YC279" s="82"/>
      <c r="YD279" s="82"/>
      <c r="YE279" s="82"/>
      <c r="YF279" s="82"/>
      <c r="YG279" s="82"/>
      <c r="YH279" s="82"/>
      <c r="YI279" s="82"/>
      <c r="YJ279" s="82"/>
      <c r="YK279" s="82"/>
      <c r="YL279" s="82"/>
      <c r="YM279" s="82"/>
      <c r="YN279" s="82"/>
      <c r="YO279" s="82"/>
      <c r="YP279" s="82"/>
      <c r="YQ279" s="82"/>
      <c r="YR279" s="82"/>
      <c r="YS279" s="82"/>
      <c r="YT279" s="82"/>
      <c r="YU279" s="82"/>
      <c r="YV279" s="82"/>
      <c r="YW279" s="82"/>
      <c r="YX279" s="82"/>
      <c r="YY279" s="82"/>
      <c r="YZ279" s="82"/>
      <c r="ZA279" s="82"/>
      <c r="ZB279" s="82"/>
      <c r="ZC279" s="82"/>
      <c r="ZD279" s="82"/>
      <c r="ZE279" s="82"/>
      <c r="ZF279" s="82"/>
      <c r="ZG279" s="82"/>
      <c r="ZH279" s="82"/>
      <c r="ZI279" s="82"/>
      <c r="ZJ279" s="82"/>
      <c r="ZK279" s="82"/>
      <c r="ZL279" s="82"/>
      <c r="ZM279" s="82"/>
      <c r="ZN279" s="82"/>
      <c r="ZO279" s="82"/>
      <c r="ZP279" s="82"/>
      <c r="ZQ279" s="82"/>
      <c r="ZR279" s="82"/>
      <c r="ZS279" s="82"/>
      <c r="ZT279" s="82"/>
      <c r="ZU279" s="82"/>
      <c r="ZV279" s="82"/>
      <c r="ZW279" s="82"/>
      <c r="ZX279" s="82"/>
      <c r="ZY279" s="82"/>
      <c r="ZZ279" s="82"/>
      <c r="AAA279" s="82"/>
      <c r="AAB279" s="82"/>
      <c r="AAC279" s="82"/>
      <c r="AAD279" s="82"/>
      <c r="AAE279" s="82"/>
      <c r="AAF279" s="82"/>
      <c r="AAG279" s="82"/>
      <c r="AAH279" s="82"/>
      <c r="AAI279" s="82"/>
      <c r="AAJ279" s="82"/>
      <c r="AAK279" s="82"/>
      <c r="AAL279" s="82"/>
      <c r="AAM279" s="82"/>
      <c r="AAN279" s="82"/>
      <c r="AAO279" s="82"/>
      <c r="AAP279" s="82"/>
      <c r="AAQ279" s="82"/>
      <c r="AAR279" s="82"/>
      <c r="AAS279" s="82"/>
      <c r="AAT279" s="82"/>
      <c r="AAU279" s="82"/>
      <c r="AAV279" s="82"/>
      <c r="AAW279" s="82"/>
      <c r="AAX279" s="82"/>
      <c r="AAY279" s="82"/>
      <c r="AAZ279" s="82"/>
      <c r="ABA279" s="82"/>
      <c r="ABB279" s="82"/>
      <c r="ABC279" s="82"/>
      <c r="ABD279" s="82"/>
      <c r="ABE279" s="82"/>
      <c r="ABF279" s="82"/>
      <c r="ABG279" s="82"/>
      <c r="ABH279" s="82"/>
      <c r="ABI279" s="82"/>
      <c r="ABJ279" s="82"/>
      <c r="ABK279" s="82"/>
      <c r="ABL279" s="82"/>
      <c r="ABM279" s="82"/>
      <c r="ABN279" s="82"/>
      <c r="ABO279" s="82"/>
      <c r="ABP279" s="82"/>
      <c r="ABQ279" s="82"/>
      <c r="ABR279" s="82"/>
      <c r="ABS279" s="82"/>
      <c r="ABT279" s="82"/>
      <c r="ABU279" s="82"/>
      <c r="ABV279" s="82"/>
      <c r="ABW279" s="82"/>
      <c r="ABX279" s="82"/>
      <c r="ABY279" s="82"/>
      <c r="ABZ279" s="82"/>
      <c r="ACA279" s="82"/>
      <c r="ACB279" s="82"/>
      <c r="ACC279" s="82"/>
      <c r="ACD279" s="82"/>
      <c r="ACE279" s="82"/>
      <c r="ACF279" s="82"/>
      <c r="ACG279" s="82"/>
      <c r="ACH279" s="82"/>
      <c r="ACI279" s="82"/>
      <c r="ACJ279" s="82"/>
      <c r="ACK279" s="82"/>
      <c r="ACL279" s="82"/>
      <c r="ACM279" s="82"/>
      <c r="ACN279" s="82"/>
      <c r="ACO279" s="82"/>
      <c r="ACP279" s="82"/>
      <c r="ACQ279" s="82"/>
      <c r="ACR279" s="82"/>
      <c r="ACS279" s="82"/>
      <c r="ACT279" s="82"/>
      <c r="ACU279" s="82"/>
      <c r="ACV279" s="82"/>
      <c r="ACW279" s="82"/>
      <c r="ACX279" s="82"/>
      <c r="ACY279" s="82"/>
      <c r="ACZ279" s="82"/>
      <c r="ADA279" s="82"/>
      <c r="ADB279" s="82"/>
      <c r="ADC279" s="82"/>
      <c r="ADD279" s="82"/>
      <c r="ADE279" s="82"/>
      <c r="ADF279" s="82"/>
      <c r="ADG279" s="82"/>
      <c r="ADH279" s="82"/>
      <c r="ADI279" s="82"/>
      <c r="ADJ279" s="82"/>
      <c r="ADK279" s="82"/>
      <c r="ADL279" s="82"/>
      <c r="ADM279" s="82"/>
      <c r="ADN279" s="82"/>
      <c r="ADO279" s="82"/>
      <c r="ADP279" s="82"/>
      <c r="ADQ279" s="82"/>
      <c r="ADR279" s="82"/>
      <c r="ADS279" s="82"/>
      <c r="ADT279" s="82"/>
      <c r="ADU279" s="82"/>
      <c r="ADV279" s="82"/>
      <c r="ADW279" s="82"/>
      <c r="ADX279" s="82"/>
      <c r="ADY279" s="82"/>
      <c r="ADZ279" s="82"/>
      <c r="AEA279" s="82"/>
      <c r="AEB279" s="82"/>
      <c r="AEC279" s="82"/>
      <c r="AED279" s="82"/>
      <c r="AEE279" s="82"/>
      <c r="AEF279" s="82"/>
      <c r="AEG279" s="82"/>
      <c r="AEH279" s="82"/>
      <c r="AEI279" s="82"/>
      <c r="AEJ279" s="82"/>
      <c r="AEK279" s="82"/>
      <c r="AEL279" s="82"/>
      <c r="AEM279" s="82"/>
      <c r="AEN279" s="82"/>
      <c r="AEO279" s="82"/>
      <c r="AEP279" s="82"/>
      <c r="AEQ279" s="82"/>
      <c r="AER279" s="82"/>
      <c r="AES279" s="82"/>
      <c r="AET279" s="82"/>
      <c r="AEU279" s="82"/>
      <c r="AEV279" s="82"/>
      <c r="AEW279" s="82"/>
      <c r="AEX279" s="82"/>
      <c r="AEY279" s="82"/>
      <c r="AEZ279" s="82"/>
      <c r="AFA279" s="82"/>
      <c r="AFB279" s="82"/>
      <c r="AFC279" s="82"/>
      <c r="AFD279" s="82"/>
      <c r="AFE279" s="82"/>
      <c r="AFF279" s="82"/>
      <c r="AFG279" s="82"/>
      <c r="AFH279" s="82"/>
      <c r="AFI279" s="82"/>
      <c r="AFJ279" s="82"/>
      <c r="AFK279" s="82"/>
      <c r="AFL279" s="82"/>
      <c r="AFM279" s="82"/>
      <c r="AFN279" s="82"/>
      <c r="AFO279" s="82"/>
      <c r="AFP279" s="82"/>
      <c r="AFQ279" s="82"/>
      <c r="AFR279" s="82"/>
      <c r="AFS279" s="82"/>
      <c r="AFT279" s="82"/>
      <c r="AFU279" s="82"/>
      <c r="AFV279" s="82"/>
      <c r="AFW279" s="82"/>
      <c r="AFX279" s="82"/>
      <c r="AFY279" s="82"/>
      <c r="AFZ279" s="82"/>
      <c r="AGA279" s="82"/>
      <c r="AGB279" s="82"/>
      <c r="AGC279" s="82"/>
      <c r="AGD279" s="82"/>
      <c r="AGE279" s="82"/>
      <c r="AGF279" s="82"/>
      <c r="AGG279" s="82"/>
      <c r="AGH279" s="82"/>
      <c r="AGI279" s="82"/>
      <c r="AGJ279" s="82"/>
      <c r="AGK279" s="82"/>
      <c r="AGL279" s="82"/>
      <c r="AGM279" s="82"/>
      <c r="AGN279" s="82"/>
      <c r="AGO279" s="82"/>
      <c r="AGP279" s="82"/>
      <c r="AGQ279" s="82"/>
      <c r="AGR279" s="82"/>
      <c r="AGS279" s="82"/>
      <c r="AGT279" s="82"/>
      <c r="AGU279" s="82"/>
      <c r="AGV279" s="82"/>
      <c r="AGW279" s="82"/>
      <c r="AGX279" s="82"/>
      <c r="AGY279" s="82"/>
      <c r="AGZ279" s="82"/>
      <c r="AHA279" s="82"/>
      <c r="AHB279" s="82"/>
      <c r="AHC279" s="82"/>
      <c r="AHD279" s="82"/>
      <c r="AHE279" s="82"/>
      <c r="AHF279" s="82"/>
      <c r="AHG279" s="82"/>
      <c r="AHH279" s="82"/>
      <c r="AHI279" s="82"/>
      <c r="AHJ279" s="82"/>
      <c r="AHK279" s="82"/>
      <c r="AHL279" s="82"/>
      <c r="AHM279" s="82"/>
      <c r="AHN279" s="82"/>
      <c r="AHO279" s="82"/>
      <c r="AHP279" s="82"/>
      <c r="AHQ279" s="82"/>
      <c r="AHR279" s="82"/>
      <c r="AHS279" s="82"/>
      <c r="AHT279" s="82"/>
      <c r="AHU279" s="82"/>
      <c r="AHV279" s="82"/>
      <c r="AHW279" s="82"/>
      <c r="AHX279" s="82"/>
      <c r="AHY279" s="82"/>
      <c r="AHZ279" s="82"/>
      <c r="AIA279" s="82"/>
      <c r="AIB279" s="82"/>
      <c r="AIC279" s="82"/>
      <c r="AID279" s="82"/>
      <c r="AIE279" s="82"/>
      <c r="AIF279" s="82"/>
      <c r="AIG279" s="82"/>
      <c r="AIH279" s="82"/>
      <c r="AII279" s="82"/>
      <c r="AIJ279" s="82"/>
      <c r="AIK279" s="82"/>
      <c r="AIL279" s="82"/>
      <c r="AIM279" s="82"/>
      <c r="AIN279" s="82"/>
      <c r="AIO279" s="82"/>
      <c r="AIP279" s="82"/>
      <c r="AIQ279" s="82"/>
      <c r="AIR279" s="82"/>
      <c r="AIS279" s="82"/>
      <c r="AIT279" s="82"/>
      <c r="AIU279" s="82"/>
      <c r="AIV279" s="82"/>
      <c r="AIW279" s="82"/>
      <c r="AIX279" s="82"/>
      <c r="AIY279" s="82"/>
      <c r="AIZ279" s="82"/>
      <c r="AJA279" s="82"/>
      <c r="AJB279" s="82"/>
      <c r="AJC279" s="82"/>
      <c r="AJD279" s="82"/>
      <c r="AJE279" s="82"/>
      <c r="AJF279" s="82"/>
      <c r="AJG279" s="82"/>
      <c r="AJH279" s="82"/>
      <c r="AJI279" s="82"/>
      <c r="AJJ279" s="82"/>
      <c r="AJK279" s="82"/>
      <c r="AJL279" s="82"/>
      <c r="AJM279" s="82"/>
      <c r="AJN279" s="82"/>
      <c r="AJO279" s="82"/>
      <c r="AJP279" s="82"/>
      <c r="AJQ279" s="82"/>
      <c r="AJR279" s="82"/>
      <c r="AJS279" s="82"/>
      <c r="AJT279" s="82"/>
      <c r="AJU279" s="82"/>
      <c r="AJV279" s="82"/>
      <c r="AJW279" s="82"/>
      <c r="AJX279" s="82"/>
      <c r="AJY279" s="82"/>
      <c r="AJZ279" s="82"/>
      <c r="AKA279" s="82"/>
      <c r="AKB279" s="82"/>
      <c r="AKC279" s="82"/>
      <c r="AKD279" s="82"/>
      <c r="AKE279" s="82"/>
      <c r="AKF279" s="82"/>
      <c r="AKG279" s="82"/>
      <c r="AKH279" s="82"/>
      <c r="AKI279" s="82"/>
      <c r="AKJ279" s="82"/>
      <c r="AKK279" s="82"/>
      <c r="AKL279" s="82"/>
      <c r="AKM279" s="82"/>
      <c r="AKN279" s="82"/>
      <c r="AKO279" s="82"/>
      <c r="AKP279" s="82"/>
      <c r="AKQ279" s="82"/>
      <c r="AKR279" s="82"/>
      <c r="AKS279" s="82"/>
      <c r="AKT279" s="82"/>
      <c r="AKU279" s="82"/>
      <c r="AKV279" s="82"/>
      <c r="AKW279" s="82"/>
      <c r="AKX279" s="82"/>
      <c r="AKY279" s="82"/>
      <c r="AKZ279" s="82"/>
      <c r="ALA279" s="82"/>
      <c r="ALB279" s="82"/>
      <c r="ALC279" s="82"/>
      <c r="ALD279" s="82"/>
      <c r="ALE279" s="82"/>
      <c r="ALF279" s="82"/>
      <c r="ALG279" s="82"/>
      <c r="ALH279" s="82"/>
      <c r="ALI279" s="82"/>
      <c r="ALJ279" s="82"/>
      <c r="ALK279" s="82"/>
      <c r="ALL279" s="82"/>
      <c r="ALM279" s="82"/>
      <c r="ALN279" s="82"/>
      <c r="ALO279" s="82"/>
      <c r="ALP279" s="82"/>
      <c r="ALQ279" s="82"/>
      <c r="ALR279" s="82"/>
      <c r="ALS279" s="82"/>
      <c r="ALT279" s="82"/>
      <c r="ALU279" s="82"/>
      <c r="ALV279" s="82"/>
      <c r="ALW279" s="82"/>
      <c r="ALX279" s="82"/>
      <c r="ALY279" s="82"/>
      <c r="ALZ279" s="82"/>
      <c r="AMA279" s="82"/>
      <c r="AMB279" s="82"/>
      <c r="AMC279" s="82"/>
      <c r="AMD279" s="82"/>
      <c r="AME279" s="82"/>
      <c r="AMF279" s="82"/>
      <c r="AMG279" s="82"/>
      <c r="AMH279" s="82"/>
      <c r="AMI279" s="82"/>
      <c r="AMJ279" s="82"/>
    </row>
    <row r="280" spans="1:1024" s="82" customFormat="1" ht="38.25" outlineLevel="1" x14ac:dyDescent="0.2">
      <c r="A280" s="97" t="s">
        <v>460</v>
      </c>
      <c r="B280" s="97">
        <v>91926</v>
      </c>
      <c r="C280" s="98" t="s">
        <v>21</v>
      </c>
      <c r="D280" s="215" t="s">
        <v>666</v>
      </c>
      <c r="E280" s="100" t="s">
        <v>331</v>
      </c>
      <c r="F280" s="195">
        <v>4000</v>
      </c>
      <c r="G280" s="196"/>
      <c r="H280" s="93"/>
      <c r="I280" s="94">
        <f>ROUND(H280*F280,2)</f>
        <v>0</v>
      </c>
    </row>
    <row r="281" spans="1:1024" s="82" customFormat="1" ht="38.25" outlineLevel="1" x14ac:dyDescent="0.2">
      <c r="A281" s="97" t="s">
        <v>461</v>
      </c>
      <c r="B281" s="97">
        <v>91930</v>
      </c>
      <c r="C281" s="98" t="s">
        <v>21</v>
      </c>
      <c r="D281" s="99" t="s">
        <v>667</v>
      </c>
      <c r="E281" s="100" t="s">
        <v>331</v>
      </c>
      <c r="F281" s="195">
        <v>500</v>
      </c>
      <c r="G281" s="196"/>
      <c r="H281" s="93"/>
      <c r="I281" s="94">
        <f t="shared" ref="I281" si="18">ROUND(H281*F281,2)</f>
        <v>0</v>
      </c>
    </row>
    <row r="282" spans="1:1024" s="82" customFormat="1" ht="38.25" outlineLevel="1" x14ac:dyDescent="0.2">
      <c r="A282" s="97" t="s">
        <v>462</v>
      </c>
      <c r="B282" s="97" t="s">
        <v>328</v>
      </c>
      <c r="C282" s="98" t="s">
        <v>15</v>
      </c>
      <c r="D282" s="99" t="s">
        <v>668</v>
      </c>
      <c r="E282" s="100" t="s">
        <v>190</v>
      </c>
      <c r="F282" s="208">
        <v>200</v>
      </c>
      <c r="G282" s="196"/>
      <c r="H282" s="93"/>
      <c r="I282" s="101">
        <f>ROUND(H282*F282,2)</f>
        <v>0</v>
      </c>
    </row>
    <row r="283" spans="1:1024" s="82" customFormat="1" ht="38.25" outlineLevel="1" x14ac:dyDescent="0.2">
      <c r="A283" s="97" t="s">
        <v>463</v>
      </c>
      <c r="B283" s="97" t="s">
        <v>313</v>
      </c>
      <c r="C283" s="98" t="s">
        <v>15</v>
      </c>
      <c r="D283" s="99" t="s">
        <v>669</v>
      </c>
      <c r="E283" s="100" t="s">
        <v>331</v>
      </c>
      <c r="F283" s="195">
        <v>500</v>
      </c>
      <c r="G283" s="196"/>
      <c r="H283" s="93"/>
      <c r="I283" s="94">
        <f>ROUND(H283*F283,2)</f>
        <v>0</v>
      </c>
    </row>
    <row r="284" spans="1:1024" s="82" customFormat="1" ht="38.25" outlineLevel="1" x14ac:dyDescent="0.2">
      <c r="A284" s="97" t="s">
        <v>464</v>
      </c>
      <c r="B284" s="97" t="s">
        <v>314</v>
      </c>
      <c r="C284" s="98" t="s">
        <v>15</v>
      </c>
      <c r="D284" s="99" t="s">
        <v>670</v>
      </c>
      <c r="E284" s="100" t="s">
        <v>331</v>
      </c>
      <c r="F284" s="195">
        <v>200</v>
      </c>
      <c r="G284" s="196"/>
      <c r="H284" s="93"/>
      <c r="I284" s="94">
        <f>ROUND(H284*F284,2)</f>
        <v>0</v>
      </c>
    </row>
    <row r="285" spans="1:1024" s="84" customFormat="1" ht="17.25" customHeight="1" outlineLevel="1" x14ac:dyDescent="0.2">
      <c r="A285" s="110" t="s">
        <v>748</v>
      </c>
      <c r="B285" s="96"/>
      <c r="C285" s="96"/>
      <c r="D285" s="108" t="s">
        <v>338</v>
      </c>
      <c r="E285" s="96"/>
      <c r="F285" s="92"/>
      <c r="G285" s="92"/>
      <c r="H285" s="94"/>
      <c r="I285" s="94"/>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2"/>
      <c r="DJ285" s="82"/>
      <c r="DK285" s="82"/>
      <c r="DL285" s="82"/>
      <c r="DM285" s="82"/>
      <c r="DN285" s="82"/>
      <c r="DO285" s="82"/>
      <c r="DP285" s="82"/>
      <c r="DQ285" s="82"/>
      <c r="DR285" s="82"/>
      <c r="DS285" s="82"/>
      <c r="DT285" s="82"/>
      <c r="DU285" s="82"/>
      <c r="DV285" s="82"/>
      <c r="DW285" s="82"/>
      <c r="DX285" s="82"/>
      <c r="DY285" s="82"/>
      <c r="DZ285" s="82"/>
      <c r="EA285" s="82"/>
      <c r="EB285" s="82"/>
      <c r="EC285" s="82"/>
      <c r="ED285" s="82"/>
      <c r="EE285" s="82"/>
      <c r="EF285" s="82"/>
      <c r="EG285" s="82"/>
      <c r="EH285" s="82"/>
      <c r="EI285" s="82"/>
      <c r="EJ285" s="82"/>
      <c r="EK285" s="82"/>
      <c r="EL285" s="82"/>
      <c r="EM285" s="82"/>
      <c r="EN285" s="82"/>
      <c r="EO285" s="82"/>
      <c r="EP285" s="82"/>
      <c r="EQ285" s="82"/>
      <c r="ER285" s="82"/>
      <c r="ES285" s="82"/>
      <c r="ET285" s="82"/>
      <c r="EU285" s="82"/>
      <c r="EV285" s="82"/>
      <c r="EW285" s="82"/>
      <c r="EX285" s="82"/>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c r="FX285" s="82"/>
      <c r="FY285" s="82"/>
      <c r="FZ285" s="82"/>
      <c r="GA285" s="82"/>
      <c r="GB285" s="82"/>
      <c r="GC285" s="82"/>
      <c r="GD285" s="82"/>
      <c r="GE285" s="82"/>
      <c r="GF285" s="82"/>
      <c r="GG285" s="82"/>
      <c r="GH285" s="82"/>
      <c r="GI285" s="82"/>
      <c r="GJ285" s="82"/>
      <c r="GK285" s="82"/>
      <c r="GL285" s="82"/>
      <c r="GM285" s="82"/>
      <c r="GN285" s="82"/>
      <c r="GO285" s="82"/>
      <c r="GP285" s="82"/>
      <c r="GQ285" s="82"/>
      <c r="GR285" s="82"/>
      <c r="GS285" s="82"/>
      <c r="GT285" s="82"/>
      <c r="GU285" s="82"/>
      <c r="GV285" s="82"/>
      <c r="GW285" s="82"/>
      <c r="GX285" s="82"/>
      <c r="GY285" s="82"/>
      <c r="GZ285" s="82"/>
      <c r="HA285" s="82"/>
      <c r="HB285" s="82"/>
      <c r="HC285" s="82"/>
      <c r="HD285" s="82"/>
      <c r="HE285" s="82"/>
      <c r="HF285" s="82"/>
      <c r="HG285" s="82"/>
      <c r="HH285" s="82"/>
      <c r="HI285" s="82"/>
      <c r="HJ285" s="82"/>
      <c r="HK285" s="82"/>
      <c r="HL285" s="82"/>
      <c r="HM285" s="82"/>
      <c r="HN285" s="82"/>
      <c r="HO285" s="82"/>
      <c r="HP285" s="82"/>
      <c r="HQ285" s="82"/>
      <c r="HR285" s="82"/>
      <c r="HS285" s="82"/>
      <c r="HT285" s="82"/>
      <c r="HU285" s="82"/>
      <c r="HV285" s="82"/>
      <c r="HW285" s="82"/>
      <c r="HX285" s="82"/>
      <c r="HY285" s="82"/>
      <c r="HZ285" s="82"/>
      <c r="IA285" s="82"/>
      <c r="IB285" s="82"/>
      <c r="IC285" s="82"/>
      <c r="ID285" s="82"/>
      <c r="IE285" s="82"/>
      <c r="IF285" s="82"/>
      <c r="IG285" s="82"/>
      <c r="IH285" s="82"/>
      <c r="II285" s="82"/>
      <c r="IJ285" s="82"/>
      <c r="IK285" s="82"/>
      <c r="IL285" s="82"/>
      <c r="IM285" s="82"/>
      <c r="IN285" s="82"/>
      <c r="IO285" s="82"/>
      <c r="IP285" s="82"/>
      <c r="IQ285" s="82"/>
      <c r="IR285" s="82"/>
      <c r="IS285" s="82"/>
      <c r="IT285" s="82"/>
      <c r="IU285" s="82"/>
      <c r="IV285" s="82"/>
      <c r="IW285" s="82"/>
      <c r="IX285" s="82"/>
      <c r="IY285" s="82"/>
      <c r="IZ285" s="82"/>
      <c r="JA285" s="82"/>
      <c r="JB285" s="82"/>
      <c r="JC285" s="82"/>
      <c r="JD285" s="82"/>
      <c r="JE285" s="82"/>
      <c r="JF285" s="82"/>
      <c r="JG285" s="82"/>
      <c r="JH285" s="82"/>
      <c r="JI285" s="82"/>
      <c r="JJ285" s="82"/>
      <c r="JK285" s="82"/>
      <c r="JL285" s="82"/>
      <c r="JM285" s="82"/>
      <c r="JN285" s="82"/>
      <c r="JO285" s="82"/>
      <c r="JP285" s="82"/>
      <c r="JQ285" s="82"/>
      <c r="JR285" s="82"/>
      <c r="JS285" s="82"/>
      <c r="JT285" s="82"/>
      <c r="JU285" s="82"/>
      <c r="JV285" s="82"/>
      <c r="JW285" s="82"/>
      <c r="JX285" s="82"/>
      <c r="JY285" s="82"/>
      <c r="JZ285" s="82"/>
      <c r="KA285" s="82"/>
      <c r="KB285" s="82"/>
      <c r="KC285" s="82"/>
      <c r="KD285" s="82"/>
      <c r="KE285" s="82"/>
      <c r="KF285" s="82"/>
      <c r="KG285" s="82"/>
      <c r="KH285" s="82"/>
      <c r="KI285" s="82"/>
      <c r="KJ285" s="82"/>
      <c r="KK285" s="82"/>
      <c r="KL285" s="82"/>
      <c r="KM285" s="82"/>
      <c r="KN285" s="82"/>
      <c r="KO285" s="82"/>
      <c r="KP285" s="82"/>
      <c r="KQ285" s="82"/>
      <c r="KR285" s="82"/>
      <c r="KS285" s="82"/>
      <c r="KT285" s="82"/>
      <c r="KU285" s="82"/>
      <c r="KV285" s="82"/>
      <c r="KW285" s="82"/>
      <c r="KX285" s="82"/>
      <c r="KY285" s="82"/>
      <c r="KZ285" s="82"/>
      <c r="LA285" s="82"/>
      <c r="LB285" s="82"/>
      <c r="LC285" s="82"/>
      <c r="LD285" s="82"/>
      <c r="LE285" s="82"/>
      <c r="LF285" s="82"/>
      <c r="LG285" s="82"/>
      <c r="LH285" s="82"/>
      <c r="LI285" s="82"/>
      <c r="LJ285" s="82"/>
      <c r="LK285" s="82"/>
      <c r="LL285" s="82"/>
      <c r="LM285" s="82"/>
      <c r="LN285" s="82"/>
      <c r="LO285" s="82"/>
      <c r="LP285" s="82"/>
      <c r="LQ285" s="82"/>
      <c r="LR285" s="82"/>
      <c r="LS285" s="82"/>
      <c r="LT285" s="82"/>
      <c r="LU285" s="82"/>
      <c r="LV285" s="82"/>
      <c r="LW285" s="82"/>
      <c r="LX285" s="82"/>
      <c r="LY285" s="82"/>
      <c r="LZ285" s="82"/>
      <c r="MA285" s="82"/>
      <c r="MB285" s="82"/>
      <c r="MC285" s="82"/>
      <c r="MD285" s="82"/>
      <c r="ME285" s="82"/>
      <c r="MF285" s="82"/>
      <c r="MG285" s="82"/>
      <c r="MH285" s="82"/>
      <c r="MI285" s="82"/>
      <c r="MJ285" s="82"/>
      <c r="MK285" s="82"/>
      <c r="ML285" s="82"/>
      <c r="MM285" s="82"/>
      <c r="MN285" s="82"/>
      <c r="MO285" s="82"/>
      <c r="MP285" s="82"/>
      <c r="MQ285" s="82"/>
      <c r="MR285" s="82"/>
      <c r="MS285" s="82"/>
      <c r="MT285" s="82"/>
      <c r="MU285" s="82"/>
      <c r="MV285" s="82"/>
      <c r="MW285" s="82"/>
      <c r="MX285" s="82"/>
      <c r="MY285" s="82"/>
      <c r="MZ285" s="82"/>
      <c r="NA285" s="82"/>
      <c r="NB285" s="82"/>
      <c r="NC285" s="82"/>
      <c r="ND285" s="82"/>
      <c r="NE285" s="82"/>
      <c r="NF285" s="82"/>
      <c r="NG285" s="82"/>
      <c r="NH285" s="82"/>
      <c r="NI285" s="82"/>
      <c r="NJ285" s="82"/>
      <c r="NK285" s="82"/>
      <c r="NL285" s="82"/>
      <c r="NM285" s="82"/>
      <c r="NN285" s="82"/>
      <c r="NO285" s="82"/>
      <c r="NP285" s="82"/>
      <c r="NQ285" s="82"/>
      <c r="NR285" s="82"/>
      <c r="NS285" s="82"/>
      <c r="NT285" s="82"/>
      <c r="NU285" s="82"/>
      <c r="NV285" s="82"/>
      <c r="NW285" s="82"/>
      <c r="NX285" s="82"/>
      <c r="NY285" s="82"/>
      <c r="NZ285" s="82"/>
      <c r="OA285" s="82"/>
      <c r="OB285" s="82"/>
      <c r="OC285" s="82"/>
      <c r="OD285" s="82"/>
      <c r="OE285" s="82"/>
      <c r="OF285" s="82"/>
      <c r="OG285" s="82"/>
      <c r="OH285" s="82"/>
      <c r="OI285" s="82"/>
      <c r="OJ285" s="82"/>
      <c r="OK285" s="82"/>
      <c r="OL285" s="82"/>
      <c r="OM285" s="82"/>
      <c r="ON285" s="82"/>
      <c r="OO285" s="82"/>
      <c r="OP285" s="82"/>
      <c r="OQ285" s="82"/>
      <c r="OR285" s="82"/>
      <c r="OS285" s="82"/>
      <c r="OT285" s="82"/>
      <c r="OU285" s="82"/>
      <c r="OV285" s="82"/>
      <c r="OW285" s="82"/>
      <c r="OX285" s="82"/>
      <c r="OY285" s="82"/>
      <c r="OZ285" s="82"/>
      <c r="PA285" s="82"/>
      <c r="PB285" s="82"/>
      <c r="PC285" s="82"/>
      <c r="PD285" s="82"/>
      <c r="PE285" s="82"/>
      <c r="PF285" s="82"/>
      <c r="PG285" s="82"/>
      <c r="PH285" s="82"/>
      <c r="PI285" s="82"/>
      <c r="PJ285" s="82"/>
      <c r="PK285" s="82"/>
      <c r="PL285" s="82"/>
      <c r="PM285" s="82"/>
      <c r="PN285" s="82"/>
      <c r="PO285" s="82"/>
      <c r="PP285" s="82"/>
      <c r="PQ285" s="82"/>
      <c r="PR285" s="82"/>
      <c r="PS285" s="82"/>
      <c r="PT285" s="82"/>
      <c r="PU285" s="82"/>
      <c r="PV285" s="82"/>
      <c r="PW285" s="82"/>
      <c r="PX285" s="82"/>
      <c r="PY285" s="82"/>
      <c r="PZ285" s="82"/>
      <c r="QA285" s="82"/>
      <c r="QB285" s="82"/>
      <c r="QC285" s="82"/>
      <c r="QD285" s="82"/>
      <c r="QE285" s="82"/>
      <c r="QF285" s="82"/>
      <c r="QG285" s="82"/>
      <c r="QH285" s="82"/>
      <c r="QI285" s="82"/>
      <c r="QJ285" s="82"/>
      <c r="QK285" s="82"/>
      <c r="QL285" s="82"/>
      <c r="QM285" s="82"/>
      <c r="QN285" s="82"/>
      <c r="QO285" s="82"/>
      <c r="QP285" s="82"/>
      <c r="QQ285" s="82"/>
      <c r="QR285" s="82"/>
      <c r="QS285" s="82"/>
      <c r="QT285" s="82"/>
      <c r="QU285" s="82"/>
      <c r="QV285" s="82"/>
      <c r="QW285" s="82"/>
      <c r="QX285" s="82"/>
      <c r="QY285" s="82"/>
      <c r="QZ285" s="82"/>
      <c r="RA285" s="82"/>
      <c r="RB285" s="82"/>
      <c r="RC285" s="82"/>
      <c r="RD285" s="82"/>
      <c r="RE285" s="82"/>
      <c r="RF285" s="82"/>
      <c r="RG285" s="82"/>
      <c r="RH285" s="82"/>
      <c r="RI285" s="82"/>
      <c r="RJ285" s="82"/>
      <c r="RK285" s="82"/>
      <c r="RL285" s="82"/>
      <c r="RM285" s="82"/>
      <c r="RN285" s="82"/>
      <c r="RO285" s="82"/>
      <c r="RP285" s="82"/>
      <c r="RQ285" s="82"/>
      <c r="RR285" s="82"/>
      <c r="RS285" s="82"/>
      <c r="RT285" s="82"/>
      <c r="RU285" s="82"/>
      <c r="RV285" s="82"/>
      <c r="RW285" s="82"/>
      <c r="RX285" s="82"/>
      <c r="RY285" s="82"/>
      <c r="RZ285" s="82"/>
      <c r="SA285" s="82"/>
      <c r="SB285" s="82"/>
      <c r="SC285" s="82"/>
      <c r="SD285" s="82"/>
      <c r="SE285" s="82"/>
      <c r="SF285" s="82"/>
      <c r="SG285" s="82"/>
      <c r="SH285" s="82"/>
      <c r="SI285" s="82"/>
      <c r="SJ285" s="82"/>
      <c r="SK285" s="82"/>
      <c r="SL285" s="82"/>
      <c r="SM285" s="82"/>
      <c r="SN285" s="82"/>
      <c r="SO285" s="82"/>
      <c r="SP285" s="82"/>
      <c r="SQ285" s="82"/>
      <c r="SR285" s="82"/>
      <c r="SS285" s="82"/>
      <c r="ST285" s="82"/>
      <c r="SU285" s="82"/>
      <c r="SV285" s="82"/>
      <c r="SW285" s="82"/>
      <c r="SX285" s="82"/>
      <c r="SY285" s="82"/>
      <c r="SZ285" s="82"/>
      <c r="TA285" s="82"/>
      <c r="TB285" s="82"/>
      <c r="TC285" s="82"/>
      <c r="TD285" s="82"/>
      <c r="TE285" s="82"/>
      <c r="TF285" s="82"/>
      <c r="TG285" s="82"/>
      <c r="TH285" s="82"/>
      <c r="TI285" s="82"/>
      <c r="TJ285" s="82"/>
      <c r="TK285" s="82"/>
      <c r="TL285" s="82"/>
      <c r="TM285" s="82"/>
      <c r="TN285" s="82"/>
      <c r="TO285" s="82"/>
      <c r="TP285" s="82"/>
      <c r="TQ285" s="82"/>
      <c r="TR285" s="82"/>
      <c r="TS285" s="82"/>
      <c r="TT285" s="82"/>
      <c r="TU285" s="82"/>
      <c r="TV285" s="82"/>
      <c r="TW285" s="82"/>
      <c r="TX285" s="82"/>
      <c r="TY285" s="82"/>
      <c r="TZ285" s="82"/>
      <c r="UA285" s="82"/>
      <c r="UB285" s="82"/>
      <c r="UC285" s="82"/>
      <c r="UD285" s="82"/>
      <c r="UE285" s="82"/>
      <c r="UF285" s="82"/>
      <c r="UG285" s="82"/>
      <c r="UH285" s="82"/>
      <c r="UI285" s="82"/>
      <c r="UJ285" s="82"/>
      <c r="UK285" s="82"/>
      <c r="UL285" s="82"/>
      <c r="UM285" s="82"/>
      <c r="UN285" s="82"/>
      <c r="UO285" s="82"/>
      <c r="UP285" s="82"/>
      <c r="UQ285" s="82"/>
      <c r="UR285" s="82"/>
      <c r="US285" s="82"/>
      <c r="UT285" s="82"/>
      <c r="UU285" s="82"/>
      <c r="UV285" s="82"/>
      <c r="UW285" s="82"/>
      <c r="UX285" s="82"/>
      <c r="UY285" s="82"/>
      <c r="UZ285" s="82"/>
      <c r="VA285" s="82"/>
      <c r="VB285" s="82"/>
      <c r="VC285" s="82"/>
      <c r="VD285" s="82"/>
      <c r="VE285" s="82"/>
      <c r="VF285" s="82"/>
      <c r="VG285" s="82"/>
      <c r="VH285" s="82"/>
      <c r="VI285" s="82"/>
      <c r="VJ285" s="82"/>
      <c r="VK285" s="82"/>
      <c r="VL285" s="82"/>
      <c r="VM285" s="82"/>
      <c r="VN285" s="82"/>
      <c r="VO285" s="82"/>
      <c r="VP285" s="82"/>
      <c r="VQ285" s="82"/>
      <c r="VR285" s="82"/>
      <c r="VS285" s="82"/>
      <c r="VT285" s="82"/>
      <c r="VU285" s="82"/>
      <c r="VV285" s="82"/>
      <c r="VW285" s="82"/>
      <c r="VX285" s="82"/>
      <c r="VY285" s="82"/>
      <c r="VZ285" s="82"/>
      <c r="WA285" s="82"/>
      <c r="WB285" s="82"/>
      <c r="WC285" s="82"/>
      <c r="WD285" s="82"/>
      <c r="WE285" s="82"/>
      <c r="WF285" s="82"/>
      <c r="WG285" s="82"/>
      <c r="WH285" s="82"/>
      <c r="WI285" s="82"/>
      <c r="WJ285" s="82"/>
      <c r="WK285" s="82"/>
      <c r="WL285" s="82"/>
      <c r="WM285" s="82"/>
      <c r="WN285" s="82"/>
      <c r="WO285" s="82"/>
      <c r="WP285" s="82"/>
      <c r="WQ285" s="82"/>
      <c r="WR285" s="82"/>
      <c r="WS285" s="82"/>
      <c r="WT285" s="82"/>
      <c r="WU285" s="82"/>
      <c r="WV285" s="82"/>
      <c r="WW285" s="82"/>
      <c r="WX285" s="82"/>
      <c r="WY285" s="82"/>
      <c r="WZ285" s="82"/>
      <c r="XA285" s="82"/>
      <c r="XB285" s="82"/>
      <c r="XC285" s="82"/>
      <c r="XD285" s="82"/>
      <c r="XE285" s="82"/>
      <c r="XF285" s="82"/>
      <c r="XG285" s="82"/>
      <c r="XH285" s="82"/>
      <c r="XI285" s="82"/>
      <c r="XJ285" s="82"/>
      <c r="XK285" s="82"/>
      <c r="XL285" s="82"/>
      <c r="XM285" s="82"/>
      <c r="XN285" s="82"/>
      <c r="XO285" s="82"/>
      <c r="XP285" s="82"/>
      <c r="XQ285" s="82"/>
      <c r="XR285" s="82"/>
      <c r="XS285" s="82"/>
      <c r="XT285" s="82"/>
      <c r="XU285" s="82"/>
      <c r="XV285" s="82"/>
      <c r="XW285" s="82"/>
      <c r="XX285" s="82"/>
      <c r="XY285" s="82"/>
      <c r="XZ285" s="82"/>
      <c r="YA285" s="82"/>
      <c r="YB285" s="82"/>
      <c r="YC285" s="82"/>
      <c r="YD285" s="82"/>
      <c r="YE285" s="82"/>
      <c r="YF285" s="82"/>
      <c r="YG285" s="82"/>
      <c r="YH285" s="82"/>
      <c r="YI285" s="82"/>
      <c r="YJ285" s="82"/>
      <c r="YK285" s="82"/>
      <c r="YL285" s="82"/>
      <c r="YM285" s="82"/>
      <c r="YN285" s="82"/>
      <c r="YO285" s="82"/>
      <c r="YP285" s="82"/>
      <c r="YQ285" s="82"/>
      <c r="YR285" s="82"/>
      <c r="YS285" s="82"/>
      <c r="YT285" s="82"/>
      <c r="YU285" s="82"/>
      <c r="YV285" s="82"/>
      <c r="YW285" s="82"/>
      <c r="YX285" s="82"/>
      <c r="YY285" s="82"/>
      <c r="YZ285" s="82"/>
      <c r="ZA285" s="82"/>
      <c r="ZB285" s="82"/>
      <c r="ZC285" s="82"/>
      <c r="ZD285" s="82"/>
      <c r="ZE285" s="82"/>
      <c r="ZF285" s="82"/>
      <c r="ZG285" s="82"/>
      <c r="ZH285" s="82"/>
      <c r="ZI285" s="82"/>
      <c r="ZJ285" s="82"/>
      <c r="ZK285" s="82"/>
      <c r="ZL285" s="82"/>
      <c r="ZM285" s="82"/>
      <c r="ZN285" s="82"/>
      <c r="ZO285" s="82"/>
      <c r="ZP285" s="82"/>
      <c r="ZQ285" s="82"/>
      <c r="ZR285" s="82"/>
      <c r="ZS285" s="82"/>
      <c r="ZT285" s="82"/>
      <c r="ZU285" s="82"/>
      <c r="ZV285" s="82"/>
      <c r="ZW285" s="82"/>
      <c r="ZX285" s="82"/>
      <c r="ZY285" s="82"/>
      <c r="ZZ285" s="82"/>
      <c r="AAA285" s="82"/>
      <c r="AAB285" s="82"/>
      <c r="AAC285" s="82"/>
      <c r="AAD285" s="82"/>
      <c r="AAE285" s="82"/>
      <c r="AAF285" s="82"/>
      <c r="AAG285" s="82"/>
      <c r="AAH285" s="82"/>
      <c r="AAI285" s="82"/>
      <c r="AAJ285" s="82"/>
      <c r="AAK285" s="82"/>
      <c r="AAL285" s="82"/>
      <c r="AAM285" s="82"/>
      <c r="AAN285" s="82"/>
      <c r="AAO285" s="82"/>
      <c r="AAP285" s="82"/>
      <c r="AAQ285" s="82"/>
      <c r="AAR285" s="82"/>
      <c r="AAS285" s="82"/>
      <c r="AAT285" s="82"/>
      <c r="AAU285" s="82"/>
      <c r="AAV285" s="82"/>
      <c r="AAW285" s="82"/>
      <c r="AAX285" s="82"/>
      <c r="AAY285" s="82"/>
      <c r="AAZ285" s="82"/>
      <c r="ABA285" s="82"/>
      <c r="ABB285" s="82"/>
      <c r="ABC285" s="82"/>
      <c r="ABD285" s="82"/>
      <c r="ABE285" s="82"/>
      <c r="ABF285" s="82"/>
      <c r="ABG285" s="82"/>
      <c r="ABH285" s="82"/>
      <c r="ABI285" s="82"/>
      <c r="ABJ285" s="82"/>
      <c r="ABK285" s="82"/>
      <c r="ABL285" s="82"/>
      <c r="ABM285" s="82"/>
      <c r="ABN285" s="82"/>
      <c r="ABO285" s="82"/>
      <c r="ABP285" s="82"/>
      <c r="ABQ285" s="82"/>
      <c r="ABR285" s="82"/>
      <c r="ABS285" s="82"/>
      <c r="ABT285" s="82"/>
      <c r="ABU285" s="82"/>
      <c r="ABV285" s="82"/>
      <c r="ABW285" s="82"/>
      <c r="ABX285" s="82"/>
      <c r="ABY285" s="82"/>
      <c r="ABZ285" s="82"/>
      <c r="ACA285" s="82"/>
      <c r="ACB285" s="82"/>
      <c r="ACC285" s="82"/>
      <c r="ACD285" s="82"/>
      <c r="ACE285" s="82"/>
      <c r="ACF285" s="82"/>
      <c r="ACG285" s="82"/>
      <c r="ACH285" s="82"/>
      <c r="ACI285" s="82"/>
      <c r="ACJ285" s="82"/>
      <c r="ACK285" s="82"/>
      <c r="ACL285" s="82"/>
      <c r="ACM285" s="82"/>
      <c r="ACN285" s="82"/>
      <c r="ACO285" s="82"/>
      <c r="ACP285" s="82"/>
      <c r="ACQ285" s="82"/>
      <c r="ACR285" s="82"/>
      <c r="ACS285" s="82"/>
      <c r="ACT285" s="82"/>
      <c r="ACU285" s="82"/>
      <c r="ACV285" s="82"/>
      <c r="ACW285" s="82"/>
      <c r="ACX285" s="82"/>
      <c r="ACY285" s="82"/>
      <c r="ACZ285" s="82"/>
      <c r="ADA285" s="82"/>
      <c r="ADB285" s="82"/>
      <c r="ADC285" s="82"/>
      <c r="ADD285" s="82"/>
      <c r="ADE285" s="82"/>
      <c r="ADF285" s="82"/>
      <c r="ADG285" s="82"/>
      <c r="ADH285" s="82"/>
      <c r="ADI285" s="82"/>
      <c r="ADJ285" s="82"/>
      <c r="ADK285" s="82"/>
      <c r="ADL285" s="82"/>
      <c r="ADM285" s="82"/>
      <c r="ADN285" s="82"/>
      <c r="ADO285" s="82"/>
      <c r="ADP285" s="82"/>
      <c r="ADQ285" s="82"/>
      <c r="ADR285" s="82"/>
      <c r="ADS285" s="82"/>
      <c r="ADT285" s="82"/>
      <c r="ADU285" s="82"/>
      <c r="ADV285" s="82"/>
      <c r="ADW285" s="82"/>
      <c r="ADX285" s="82"/>
      <c r="ADY285" s="82"/>
      <c r="ADZ285" s="82"/>
      <c r="AEA285" s="82"/>
      <c r="AEB285" s="82"/>
      <c r="AEC285" s="82"/>
      <c r="AED285" s="82"/>
      <c r="AEE285" s="82"/>
      <c r="AEF285" s="82"/>
      <c r="AEG285" s="82"/>
      <c r="AEH285" s="82"/>
      <c r="AEI285" s="82"/>
      <c r="AEJ285" s="82"/>
      <c r="AEK285" s="82"/>
      <c r="AEL285" s="82"/>
      <c r="AEM285" s="82"/>
      <c r="AEN285" s="82"/>
      <c r="AEO285" s="82"/>
      <c r="AEP285" s="82"/>
      <c r="AEQ285" s="82"/>
      <c r="AER285" s="82"/>
      <c r="AES285" s="82"/>
      <c r="AET285" s="82"/>
      <c r="AEU285" s="82"/>
      <c r="AEV285" s="82"/>
      <c r="AEW285" s="82"/>
      <c r="AEX285" s="82"/>
      <c r="AEY285" s="82"/>
      <c r="AEZ285" s="82"/>
      <c r="AFA285" s="82"/>
      <c r="AFB285" s="82"/>
      <c r="AFC285" s="82"/>
      <c r="AFD285" s="82"/>
      <c r="AFE285" s="82"/>
      <c r="AFF285" s="82"/>
      <c r="AFG285" s="82"/>
      <c r="AFH285" s="82"/>
      <c r="AFI285" s="82"/>
      <c r="AFJ285" s="82"/>
      <c r="AFK285" s="82"/>
      <c r="AFL285" s="82"/>
      <c r="AFM285" s="82"/>
      <c r="AFN285" s="82"/>
      <c r="AFO285" s="82"/>
      <c r="AFP285" s="82"/>
      <c r="AFQ285" s="82"/>
      <c r="AFR285" s="82"/>
      <c r="AFS285" s="82"/>
      <c r="AFT285" s="82"/>
      <c r="AFU285" s="82"/>
      <c r="AFV285" s="82"/>
      <c r="AFW285" s="82"/>
      <c r="AFX285" s="82"/>
      <c r="AFY285" s="82"/>
      <c r="AFZ285" s="82"/>
      <c r="AGA285" s="82"/>
      <c r="AGB285" s="82"/>
      <c r="AGC285" s="82"/>
      <c r="AGD285" s="82"/>
      <c r="AGE285" s="82"/>
      <c r="AGF285" s="82"/>
      <c r="AGG285" s="82"/>
      <c r="AGH285" s="82"/>
      <c r="AGI285" s="82"/>
      <c r="AGJ285" s="82"/>
      <c r="AGK285" s="82"/>
      <c r="AGL285" s="82"/>
      <c r="AGM285" s="82"/>
      <c r="AGN285" s="82"/>
      <c r="AGO285" s="82"/>
      <c r="AGP285" s="82"/>
      <c r="AGQ285" s="82"/>
      <c r="AGR285" s="82"/>
      <c r="AGS285" s="82"/>
      <c r="AGT285" s="82"/>
      <c r="AGU285" s="82"/>
      <c r="AGV285" s="82"/>
      <c r="AGW285" s="82"/>
      <c r="AGX285" s="82"/>
      <c r="AGY285" s="82"/>
      <c r="AGZ285" s="82"/>
      <c r="AHA285" s="82"/>
      <c r="AHB285" s="82"/>
      <c r="AHC285" s="82"/>
      <c r="AHD285" s="82"/>
      <c r="AHE285" s="82"/>
      <c r="AHF285" s="82"/>
      <c r="AHG285" s="82"/>
      <c r="AHH285" s="82"/>
      <c r="AHI285" s="82"/>
      <c r="AHJ285" s="82"/>
      <c r="AHK285" s="82"/>
      <c r="AHL285" s="82"/>
      <c r="AHM285" s="82"/>
      <c r="AHN285" s="82"/>
      <c r="AHO285" s="82"/>
      <c r="AHP285" s="82"/>
      <c r="AHQ285" s="82"/>
      <c r="AHR285" s="82"/>
      <c r="AHS285" s="82"/>
      <c r="AHT285" s="82"/>
      <c r="AHU285" s="82"/>
      <c r="AHV285" s="82"/>
      <c r="AHW285" s="82"/>
      <c r="AHX285" s="82"/>
      <c r="AHY285" s="82"/>
      <c r="AHZ285" s="82"/>
      <c r="AIA285" s="82"/>
      <c r="AIB285" s="82"/>
      <c r="AIC285" s="82"/>
      <c r="AID285" s="82"/>
      <c r="AIE285" s="82"/>
      <c r="AIF285" s="82"/>
      <c r="AIG285" s="82"/>
      <c r="AIH285" s="82"/>
      <c r="AII285" s="82"/>
      <c r="AIJ285" s="82"/>
      <c r="AIK285" s="82"/>
      <c r="AIL285" s="82"/>
      <c r="AIM285" s="82"/>
      <c r="AIN285" s="82"/>
      <c r="AIO285" s="82"/>
      <c r="AIP285" s="82"/>
      <c r="AIQ285" s="82"/>
      <c r="AIR285" s="82"/>
      <c r="AIS285" s="82"/>
      <c r="AIT285" s="82"/>
      <c r="AIU285" s="82"/>
      <c r="AIV285" s="82"/>
      <c r="AIW285" s="82"/>
      <c r="AIX285" s="82"/>
      <c r="AIY285" s="82"/>
      <c r="AIZ285" s="82"/>
      <c r="AJA285" s="82"/>
      <c r="AJB285" s="82"/>
      <c r="AJC285" s="82"/>
      <c r="AJD285" s="82"/>
      <c r="AJE285" s="82"/>
      <c r="AJF285" s="82"/>
      <c r="AJG285" s="82"/>
      <c r="AJH285" s="82"/>
      <c r="AJI285" s="82"/>
      <c r="AJJ285" s="82"/>
      <c r="AJK285" s="82"/>
      <c r="AJL285" s="82"/>
      <c r="AJM285" s="82"/>
      <c r="AJN285" s="82"/>
      <c r="AJO285" s="82"/>
      <c r="AJP285" s="82"/>
      <c r="AJQ285" s="82"/>
      <c r="AJR285" s="82"/>
      <c r="AJS285" s="82"/>
      <c r="AJT285" s="82"/>
      <c r="AJU285" s="82"/>
      <c r="AJV285" s="82"/>
      <c r="AJW285" s="82"/>
      <c r="AJX285" s="82"/>
      <c r="AJY285" s="82"/>
      <c r="AJZ285" s="82"/>
      <c r="AKA285" s="82"/>
      <c r="AKB285" s="82"/>
      <c r="AKC285" s="82"/>
      <c r="AKD285" s="82"/>
      <c r="AKE285" s="82"/>
      <c r="AKF285" s="82"/>
      <c r="AKG285" s="82"/>
      <c r="AKH285" s="82"/>
      <c r="AKI285" s="82"/>
      <c r="AKJ285" s="82"/>
      <c r="AKK285" s="82"/>
      <c r="AKL285" s="82"/>
      <c r="AKM285" s="82"/>
      <c r="AKN285" s="82"/>
      <c r="AKO285" s="82"/>
      <c r="AKP285" s="82"/>
      <c r="AKQ285" s="82"/>
      <c r="AKR285" s="82"/>
      <c r="AKS285" s="82"/>
      <c r="AKT285" s="82"/>
      <c r="AKU285" s="82"/>
      <c r="AKV285" s="82"/>
      <c r="AKW285" s="82"/>
      <c r="AKX285" s="82"/>
      <c r="AKY285" s="82"/>
      <c r="AKZ285" s="82"/>
      <c r="ALA285" s="82"/>
      <c r="ALB285" s="82"/>
      <c r="ALC285" s="82"/>
      <c r="ALD285" s="82"/>
      <c r="ALE285" s="82"/>
      <c r="ALF285" s="82"/>
      <c r="ALG285" s="82"/>
      <c r="ALH285" s="82"/>
      <c r="ALI285" s="82"/>
      <c r="ALJ285" s="82"/>
      <c r="ALK285" s="82"/>
      <c r="ALL285" s="82"/>
      <c r="ALM285" s="82"/>
      <c r="ALN285" s="82"/>
      <c r="ALO285" s="82"/>
      <c r="ALP285" s="82"/>
      <c r="ALQ285" s="82"/>
      <c r="ALR285" s="82"/>
      <c r="ALS285" s="82"/>
      <c r="ALT285" s="82"/>
      <c r="ALU285" s="82"/>
      <c r="ALV285" s="82"/>
      <c r="ALW285" s="82"/>
      <c r="ALX285" s="82"/>
      <c r="ALY285" s="82"/>
      <c r="ALZ285" s="82"/>
      <c r="AMA285" s="82"/>
      <c r="AMB285" s="82"/>
      <c r="AMC285" s="82"/>
      <c r="AMD285" s="82"/>
      <c r="AME285" s="82"/>
      <c r="AMF285" s="82"/>
      <c r="AMG285" s="82"/>
      <c r="AMH285" s="82"/>
      <c r="AMI285" s="82"/>
      <c r="AMJ285" s="82"/>
    </row>
    <row r="286" spans="1:1024" s="84" customFormat="1" ht="25.5" outlineLevel="1" x14ac:dyDescent="0.2">
      <c r="A286" s="97" t="s">
        <v>749</v>
      </c>
      <c r="B286" s="97">
        <v>92004</v>
      </c>
      <c r="C286" s="98" t="s">
        <v>110</v>
      </c>
      <c r="D286" s="99" t="s">
        <v>921</v>
      </c>
      <c r="E286" s="100" t="s">
        <v>331</v>
      </c>
      <c r="F286" s="195">
        <v>16</v>
      </c>
      <c r="G286" s="196"/>
      <c r="H286" s="93"/>
      <c r="I286" s="94">
        <f t="shared" ref="I286:I293" si="19">ROUND(H286*F286,2)</f>
        <v>0</v>
      </c>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2"/>
      <c r="DJ286" s="82"/>
      <c r="DK286" s="82"/>
      <c r="DL286" s="82"/>
      <c r="DM286" s="82"/>
      <c r="DN286" s="82"/>
      <c r="DO286" s="82"/>
      <c r="DP286" s="82"/>
      <c r="DQ286" s="82"/>
      <c r="DR286" s="82"/>
      <c r="DS286" s="82"/>
      <c r="DT286" s="82"/>
      <c r="DU286" s="82"/>
      <c r="DV286" s="82"/>
      <c r="DW286" s="82"/>
      <c r="DX286" s="82"/>
      <c r="DY286" s="82"/>
      <c r="DZ286" s="82"/>
      <c r="EA286" s="82"/>
      <c r="EB286" s="82"/>
      <c r="EC286" s="82"/>
      <c r="ED286" s="82"/>
      <c r="EE286" s="82"/>
      <c r="EF286" s="82"/>
      <c r="EG286" s="82"/>
      <c r="EH286" s="82"/>
      <c r="EI286" s="82"/>
      <c r="EJ286" s="82"/>
      <c r="EK286" s="82"/>
      <c r="EL286" s="82"/>
      <c r="EM286" s="82"/>
      <c r="EN286" s="82"/>
      <c r="EO286" s="82"/>
      <c r="EP286" s="82"/>
      <c r="EQ286" s="82"/>
      <c r="ER286" s="82"/>
      <c r="ES286" s="82"/>
      <c r="ET286" s="82"/>
      <c r="EU286" s="82"/>
      <c r="EV286" s="82"/>
      <c r="EW286" s="82"/>
      <c r="EX286" s="82"/>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c r="FX286" s="82"/>
      <c r="FY286" s="82"/>
      <c r="FZ286" s="82"/>
      <c r="GA286" s="82"/>
      <c r="GB286" s="82"/>
      <c r="GC286" s="82"/>
      <c r="GD286" s="82"/>
      <c r="GE286" s="82"/>
      <c r="GF286" s="82"/>
      <c r="GG286" s="82"/>
      <c r="GH286" s="82"/>
      <c r="GI286" s="82"/>
      <c r="GJ286" s="82"/>
      <c r="GK286" s="82"/>
      <c r="GL286" s="82"/>
      <c r="GM286" s="82"/>
      <c r="GN286" s="82"/>
      <c r="GO286" s="82"/>
      <c r="GP286" s="82"/>
      <c r="GQ286" s="82"/>
      <c r="GR286" s="82"/>
      <c r="GS286" s="82"/>
      <c r="GT286" s="82"/>
      <c r="GU286" s="82"/>
      <c r="GV286" s="82"/>
      <c r="GW286" s="82"/>
      <c r="GX286" s="82"/>
      <c r="GY286" s="82"/>
      <c r="GZ286" s="82"/>
      <c r="HA286" s="82"/>
      <c r="HB286" s="82"/>
      <c r="HC286" s="82"/>
      <c r="HD286" s="82"/>
      <c r="HE286" s="82"/>
      <c r="HF286" s="82"/>
      <c r="HG286" s="82"/>
      <c r="HH286" s="82"/>
      <c r="HI286" s="82"/>
      <c r="HJ286" s="82"/>
      <c r="HK286" s="82"/>
      <c r="HL286" s="82"/>
      <c r="HM286" s="82"/>
      <c r="HN286" s="82"/>
      <c r="HO286" s="82"/>
      <c r="HP286" s="82"/>
      <c r="HQ286" s="82"/>
      <c r="HR286" s="82"/>
      <c r="HS286" s="82"/>
      <c r="HT286" s="82"/>
      <c r="HU286" s="82"/>
      <c r="HV286" s="82"/>
      <c r="HW286" s="82"/>
      <c r="HX286" s="82"/>
      <c r="HY286" s="82"/>
      <c r="HZ286" s="82"/>
      <c r="IA286" s="82"/>
      <c r="IB286" s="82"/>
      <c r="IC286" s="82"/>
      <c r="ID286" s="82"/>
      <c r="IE286" s="82"/>
      <c r="IF286" s="82"/>
      <c r="IG286" s="82"/>
      <c r="IH286" s="82"/>
      <c r="II286" s="82"/>
      <c r="IJ286" s="82"/>
      <c r="IK286" s="82"/>
      <c r="IL286" s="82"/>
      <c r="IM286" s="82"/>
      <c r="IN286" s="82"/>
      <c r="IO286" s="82"/>
      <c r="IP286" s="82"/>
      <c r="IQ286" s="82"/>
      <c r="IR286" s="82"/>
      <c r="IS286" s="82"/>
      <c r="IT286" s="82"/>
      <c r="IU286" s="82"/>
      <c r="IV286" s="82"/>
      <c r="IW286" s="82"/>
      <c r="IX286" s="82"/>
      <c r="IY286" s="82"/>
      <c r="IZ286" s="82"/>
      <c r="JA286" s="82"/>
      <c r="JB286" s="82"/>
      <c r="JC286" s="82"/>
      <c r="JD286" s="82"/>
      <c r="JE286" s="82"/>
      <c r="JF286" s="82"/>
      <c r="JG286" s="82"/>
      <c r="JH286" s="82"/>
      <c r="JI286" s="82"/>
      <c r="JJ286" s="82"/>
      <c r="JK286" s="82"/>
      <c r="JL286" s="82"/>
      <c r="JM286" s="82"/>
      <c r="JN286" s="82"/>
      <c r="JO286" s="82"/>
      <c r="JP286" s="82"/>
      <c r="JQ286" s="82"/>
      <c r="JR286" s="82"/>
      <c r="JS286" s="82"/>
      <c r="JT286" s="82"/>
      <c r="JU286" s="82"/>
      <c r="JV286" s="82"/>
      <c r="JW286" s="82"/>
      <c r="JX286" s="82"/>
      <c r="JY286" s="82"/>
      <c r="JZ286" s="82"/>
      <c r="KA286" s="82"/>
      <c r="KB286" s="82"/>
      <c r="KC286" s="82"/>
      <c r="KD286" s="82"/>
      <c r="KE286" s="82"/>
      <c r="KF286" s="82"/>
      <c r="KG286" s="82"/>
      <c r="KH286" s="82"/>
      <c r="KI286" s="82"/>
      <c r="KJ286" s="82"/>
      <c r="KK286" s="82"/>
      <c r="KL286" s="82"/>
      <c r="KM286" s="82"/>
      <c r="KN286" s="82"/>
      <c r="KO286" s="82"/>
      <c r="KP286" s="82"/>
      <c r="KQ286" s="82"/>
      <c r="KR286" s="82"/>
      <c r="KS286" s="82"/>
      <c r="KT286" s="82"/>
      <c r="KU286" s="82"/>
      <c r="KV286" s="82"/>
      <c r="KW286" s="82"/>
      <c r="KX286" s="82"/>
      <c r="KY286" s="82"/>
      <c r="KZ286" s="82"/>
      <c r="LA286" s="82"/>
      <c r="LB286" s="82"/>
      <c r="LC286" s="82"/>
      <c r="LD286" s="82"/>
      <c r="LE286" s="82"/>
      <c r="LF286" s="82"/>
      <c r="LG286" s="82"/>
      <c r="LH286" s="82"/>
      <c r="LI286" s="82"/>
      <c r="LJ286" s="82"/>
      <c r="LK286" s="82"/>
      <c r="LL286" s="82"/>
      <c r="LM286" s="82"/>
      <c r="LN286" s="82"/>
      <c r="LO286" s="82"/>
      <c r="LP286" s="82"/>
      <c r="LQ286" s="82"/>
      <c r="LR286" s="82"/>
      <c r="LS286" s="82"/>
      <c r="LT286" s="82"/>
      <c r="LU286" s="82"/>
      <c r="LV286" s="82"/>
      <c r="LW286" s="82"/>
      <c r="LX286" s="82"/>
      <c r="LY286" s="82"/>
      <c r="LZ286" s="82"/>
      <c r="MA286" s="82"/>
      <c r="MB286" s="82"/>
      <c r="MC286" s="82"/>
      <c r="MD286" s="82"/>
      <c r="ME286" s="82"/>
      <c r="MF286" s="82"/>
      <c r="MG286" s="82"/>
      <c r="MH286" s="82"/>
      <c r="MI286" s="82"/>
      <c r="MJ286" s="82"/>
      <c r="MK286" s="82"/>
      <c r="ML286" s="82"/>
      <c r="MM286" s="82"/>
      <c r="MN286" s="82"/>
      <c r="MO286" s="82"/>
      <c r="MP286" s="82"/>
      <c r="MQ286" s="82"/>
      <c r="MR286" s="82"/>
      <c r="MS286" s="82"/>
      <c r="MT286" s="82"/>
      <c r="MU286" s="82"/>
      <c r="MV286" s="82"/>
      <c r="MW286" s="82"/>
      <c r="MX286" s="82"/>
      <c r="MY286" s="82"/>
      <c r="MZ286" s="82"/>
      <c r="NA286" s="82"/>
      <c r="NB286" s="82"/>
      <c r="NC286" s="82"/>
      <c r="ND286" s="82"/>
      <c r="NE286" s="82"/>
      <c r="NF286" s="82"/>
      <c r="NG286" s="82"/>
      <c r="NH286" s="82"/>
      <c r="NI286" s="82"/>
      <c r="NJ286" s="82"/>
      <c r="NK286" s="82"/>
      <c r="NL286" s="82"/>
      <c r="NM286" s="82"/>
      <c r="NN286" s="82"/>
      <c r="NO286" s="82"/>
      <c r="NP286" s="82"/>
      <c r="NQ286" s="82"/>
      <c r="NR286" s="82"/>
      <c r="NS286" s="82"/>
      <c r="NT286" s="82"/>
      <c r="NU286" s="82"/>
      <c r="NV286" s="82"/>
      <c r="NW286" s="82"/>
      <c r="NX286" s="82"/>
      <c r="NY286" s="82"/>
      <c r="NZ286" s="82"/>
      <c r="OA286" s="82"/>
      <c r="OB286" s="82"/>
      <c r="OC286" s="82"/>
      <c r="OD286" s="82"/>
      <c r="OE286" s="82"/>
      <c r="OF286" s="82"/>
      <c r="OG286" s="82"/>
      <c r="OH286" s="82"/>
      <c r="OI286" s="82"/>
      <c r="OJ286" s="82"/>
      <c r="OK286" s="82"/>
      <c r="OL286" s="82"/>
      <c r="OM286" s="82"/>
      <c r="ON286" s="82"/>
      <c r="OO286" s="82"/>
      <c r="OP286" s="82"/>
      <c r="OQ286" s="82"/>
      <c r="OR286" s="82"/>
      <c r="OS286" s="82"/>
      <c r="OT286" s="82"/>
      <c r="OU286" s="82"/>
      <c r="OV286" s="82"/>
      <c r="OW286" s="82"/>
      <c r="OX286" s="82"/>
      <c r="OY286" s="82"/>
      <c r="OZ286" s="82"/>
      <c r="PA286" s="82"/>
      <c r="PB286" s="82"/>
      <c r="PC286" s="82"/>
      <c r="PD286" s="82"/>
      <c r="PE286" s="82"/>
      <c r="PF286" s="82"/>
      <c r="PG286" s="82"/>
      <c r="PH286" s="82"/>
      <c r="PI286" s="82"/>
      <c r="PJ286" s="82"/>
      <c r="PK286" s="82"/>
      <c r="PL286" s="82"/>
      <c r="PM286" s="82"/>
      <c r="PN286" s="82"/>
      <c r="PO286" s="82"/>
      <c r="PP286" s="82"/>
      <c r="PQ286" s="82"/>
      <c r="PR286" s="82"/>
      <c r="PS286" s="82"/>
      <c r="PT286" s="82"/>
      <c r="PU286" s="82"/>
      <c r="PV286" s="82"/>
      <c r="PW286" s="82"/>
      <c r="PX286" s="82"/>
      <c r="PY286" s="82"/>
      <c r="PZ286" s="82"/>
      <c r="QA286" s="82"/>
      <c r="QB286" s="82"/>
      <c r="QC286" s="82"/>
      <c r="QD286" s="82"/>
      <c r="QE286" s="82"/>
      <c r="QF286" s="82"/>
      <c r="QG286" s="82"/>
      <c r="QH286" s="82"/>
      <c r="QI286" s="82"/>
      <c r="QJ286" s="82"/>
      <c r="QK286" s="82"/>
      <c r="QL286" s="82"/>
      <c r="QM286" s="82"/>
      <c r="QN286" s="82"/>
      <c r="QO286" s="82"/>
      <c r="QP286" s="82"/>
      <c r="QQ286" s="82"/>
      <c r="QR286" s="82"/>
      <c r="QS286" s="82"/>
      <c r="QT286" s="82"/>
      <c r="QU286" s="82"/>
      <c r="QV286" s="82"/>
      <c r="QW286" s="82"/>
      <c r="QX286" s="82"/>
      <c r="QY286" s="82"/>
      <c r="QZ286" s="82"/>
      <c r="RA286" s="82"/>
      <c r="RB286" s="82"/>
      <c r="RC286" s="82"/>
      <c r="RD286" s="82"/>
      <c r="RE286" s="82"/>
      <c r="RF286" s="82"/>
      <c r="RG286" s="82"/>
      <c r="RH286" s="82"/>
      <c r="RI286" s="82"/>
      <c r="RJ286" s="82"/>
      <c r="RK286" s="82"/>
      <c r="RL286" s="82"/>
      <c r="RM286" s="82"/>
      <c r="RN286" s="82"/>
      <c r="RO286" s="82"/>
      <c r="RP286" s="82"/>
      <c r="RQ286" s="82"/>
      <c r="RR286" s="82"/>
      <c r="RS286" s="82"/>
      <c r="RT286" s="82"/>
      <c r="RU286" s="82"/>
      <c r="RV286" s="82"/>
      <c r="RW286" s="82"/>
      <c r="RX286" s="82"/>
      <c r="RY286" s="82"/>
      <c r="RZ286" s="82"/>
      <c r="SA286" s="82"/>
      <c r="SB286" s="82"/>
      <c r="SC286" s="82"/>
      <c r="SD286" s="82"/>
      <c r="SE286" s="82"/>
      <c r="SF286" s="82"/>
      <c r="SG286" s="82"/>
      <c r="SH286" s="82"/>
      <c r="SI286" s="82"/>
      <c r="SJ286" s="82"/>
      <c r="SK286" s="82"/>
      <c r="SL286" s="82"/>
      <c r="SM286" s="82"/>
      <c r="SN286" s="82"/>
      <c r="SO286" s="82"/>
      <c r="SP286" s="82"/>
      <c r="SQ286" s="82"/>
      <c r="SR286" s="82"/>
      <c r="SS286" s="82"/>
      <c r="ST286" s="82"/>
      <c r="SU286" s="82"/>
      <c r="SV286" s="82"/>
      <c r="SW286" s="82"/>
      <c r="SX286" s="82"/>
      <c r="SY286" s="82"/>
      <c r="SZ286" s="82"/>
      <c r="TA286" s="82"/>
      <c r="TB286" s="82"/>
      <c r="TC286" s="82"/>
      <c r="TD286" s="82"/>
      <c r="TE286" s="82"/>
      <c r="TF286" s="82"/>
      <c r="TG286" s="82"/>
      <c r="TH286" s="82"/>
      <c r="TI286" s="82"/>
      <c r="TJ286" s="82"/>
      <c r="TK286" s="82"/>
      <c r="TL286" s="82"/>
      <c r="TM286" s="82"/>
      <c r="TN286" s="82"/>
      <c r="TO286" s="82"/>
      <c r="TP286" s="82"/>
      <c r="TQ286" s="82"/>
      <c r="TR286" s="82"/>
      <c r="TS286" s="82"/>
      <c r="TT286" s="82"/>
      <c r="TU286" s="82"/>
      <c r="TV286" s="82"/>
      <c r="TW286" s="82"/>
      <c r="TX286" s="82"/>
      <c r="TY286" s="82"/>
      <c r="TZ286" s="82"/>
      <c r="UA286" s="82"/>
      <c r="UB286" s="82"/>
      <c r="UC286" s="82"/>
      <c r="UD286" s="82"/>
      <c r="UE286" s="82"/>
      <c r="UF286" s="82"/>
      <c r="UG286" s="82"/>
      <c r="UH286" s="82"/>
      <c r="UI286" s="82"/>
      <c r="UJ286" s="82"/>
      <c r="UK286" s="82"/>
      <c r="UL286" s="82"/>
      <c r="UM286" s="82"/>
      <c r="UN286" s="82"/>
      <c r="UO286" s="82"/>
      <c r="UP286" s="82"/>
      <c r="UQ286" s="82"/>
      <c r="UR286" s="82"/>
      <c r="US286" s="82"/>
      <c r="UT286" s="82"/>
      <c r="UU286" s="82"/>
      <c r="UV286" s="82"/>
      <c r="UW286" s="82"/>
      <c r="UX286" s="82"/>
      <c r="UY286" s="82"/>
      <c r="UZ286" s="82"/>
      <c r="VA286" s="82"/>
      <c r="VB286" s="82"/>
      <c r="VC286" s="82"/>
      <c r="VD286" s="82"/>
      <c r="VE286" s="82"/>
      <c r="VF286" s="82"/>
      <c r="VG286" s="82"/>
      <c r="VH286" s="82"/>
      <c r="VI286" s="82"/>
      <c r="VJ286" s="82"/>
      <c r="VK286" s="82"/>
      <c r="VL286" s="82"/>
      <c r="VM286" s="82"/>
      <c r="VN286" s="82"/>
      <c r="VO286" s="82"/>
      <c r="VP286" s="82"/>
      <c r="VQ286" s="82"/>
      <c r="VR286" s="82"/>
      <c r="VS286" s="82"/>
      <c r="VT286" s="82"/>
      <c r="VU286" s="82"/>
      <c r="VV286" s="82"/>
      <c r="VW286" s="82"/>
      <c r="VX286" s="82"/>
      <c r="VY286" s="82"/>
      <c r="VZ286" s="82"/>
      <c r="WA286" s="82"/>
      <c r="WB286" s="82"/>
      <c r="WC286" s="82"/>
      <c r="WD286" s="82"/>
      <c r="WE286" s="82"/>
      <c r="WF286" s="82"/>
      <c r="WG286" s="82"/>
      <c r="WH286" s="82"/>
      <c r="WI286" s="82"/>
      <c r="WJ286" s="82"/>
      <c r="WK286" s="82"/>
      <c r="WL286" s="82"/>
      <c r="WM286" s="82"/>
      <c r="WN286" s="82"/>
      <c r="WO286" s="82"/>
      <c r="WP286" s="82"/>
      <c r="WQ286" s="82"/>
      <c r="WR286" s="82"/>
      <c r="WS286" s="82"/>
      <c r="WT286" s="82"/>
      <c r="WU286" s="82"/>
      <c r="WV286" s="82"/>
      <c r="WW286" s="82"/>
      <c r="WX286" s="82"/>
      <c r="WY286" s="82"/>
      <c r="WZ286" s="82"/>
      <c r="XA286" s="82"/>
      <c r="XB286" s="82"/>
      <c r="XC286" s="82"/>
      <c r="XD286" s="82"/>
      <c r="XE286" s="82"/>
      <c r="XF286" s="82"/>
      <c r="XG286" s="82"/>
      <c r="XH286" s="82"/>
      <c r="XI286" s="82"/>
      <c r="XJ286" s="82"/>
      <c r="XK286" s="82"/>
      <c r="XL286" s="82"/>
      <c r="XM286" s="82"/>
      <c r="XN286" s="82"/>
      <c r="XO286" s="82"/>
      <c r="XP286" s="82"/>
      <c r="XQ286" s="82"/>
      <c r="XR286" s="82"/>
      <c r="XS286" s="82"/>
      <c r="XT286" s="82"/>
      <c r="XU286" s="82"/>
      <c r="XV286" s="82"/>
      <c r="XW286" s="82"/>
      <c r="XX286" s="82"/>
      <c r="XY286" s="82"/>
      <c r="XZ286" s="82"/>
      <c r="YA286" s="82"/>
      <c r="YB286" s="82"/>
      <c r="YC286" s="82"/>
      <c r="YD286" s="82"/>
      <c r="YE286" s="82"/>
      <c r="YF286" s="82"/>
      <c r="YG286" s="82"/>
      <c r="YH286" s="82"/>
      <c r="YI286" s="82"/>
      <c r="YJ286" s="82"/>
      <c r="YK286" s="82"/>
      <c r="YL286" s="82"/>
      <c r="YM286" s="82"/>
      <c r="YN286" s="82"/>
      <c r="YO286" s="82"/>
      <c r="YP286" s="82"/>
      <c r="YQ286" s="82"/>
      <c r="YR286" s="82"/>
      <c r="YS286" s="82"/>
      <c r="YT286" s="82"/>
      <c r="YU286" s="82"/>
      <c r="YV286" s="82"/>
      <c r="YW286" s="82"/>
      <c r="YX286" s="82"/>
      <c r="YY286" s="82"/>
      <c r="YZ286" s="82"/>
      <c r="ZA286" s="82"/>
      <c r="ZB286" s="82"/>
      <c r="ZC286" s="82"/>
      <c r="ZD286" s="82"/>
      <c r="ZE286" s="82"/>
      <c r="ZF286" s="82"/>
      <c r="ZG286" s="82"/>
      <c r="ZH286" s="82"/>
      <c r="ZI286" s="82"/>
      <c r="ZJ286" s="82"/>
      <c r="ZK286" s="82"/>
      <c r="ZL286" s="82"/>
      <c r="ZM286" s="82"/>
      <c r="ZN286" s="82"/>
      <c r="ZO286" s="82"/>
      <c r="ZP286" s="82"/>
      <c r="ZQ286" s="82"/>
      <c r="ZR286" s="82"/>
      <c r="ZS286" s="82"/>
      <c r="ZT286" s="82"/>
      <c r="ZU286" s="82"/>
      <c r="ZV286" s="82"/>
      <c r="ZW286" s="82"/>
      <c r="ZX286" s="82"/>
      <c r="ZY286" s="82"/>
      <c r="ZZ286" s="82"/>
      <c r="AAA286" s="82"/>
      <c r="AAB286" s="82"/>
      <c r="AAC286" s="82"/>
      <c r="AAD286" s="82"/>
      <c r="AAE286" s="82"/>
      <c r="AAF286" s="82"/>
      <c r="AAG286" s="82"/>
      <c r="AAH286" s="82"/>
      <c r="AAI286" s="82"/>
      <c r="AAJ286" s="82"/>
      <c r="AAK286" s="82"/>
      <c r="AAL286" s="82"/>
      <c r="AAM286" s="82"/>
      <c r="AAN286" s="82"/>
      <c r="AAO286" s="82"/>
      <c r="AAP286" s="82"/>
      <c r="AAQ286" s="82"/>
      <c r="AAR286" s="82"/>
      <c r="AAS286" s="82"/>
      <c r="AAT286" s="82"/>
      <c r="AAU286" s="82"/>
      <c r="AAV286" s="82"/>
      <c r="AAW286" s="82"/>
      <c r="AAX286" s="82"/>
      <c r="AAY286" s="82"/>
      <c r="AAZ286" s="82"/>
      <c r="ABA286" s="82"/>
      <c r="ABB286" s="82"/>
      <c r="ABC286" s="82"/>
      <c r="ABD286" s="82"/>
      <c r="ABE286" s="82"/>
      <c r="ABF286" s="82"/>
      <c r="ABG286" s="82"/>
      <c r="ABH286" s="82"/>
      <c r="ABI286" s="82"/>
      <c r="ABJ286" s="82"/>
      <c r="ABK286" s="82"/>
      <c r="ABL286" s="82"/>
      <c r="ABM286" s="82"/>
      <c r="ABN286" s="82"/>
      <c r="ABO286" s="82"/>
      <c r="ABP286" s="82"/>
      <c r="ABQ286" s="82"/>
      <c r="ABR286" s="82"/>
      <c r="ABS286" s="82"/>
      <c r="ABT286" s="82"/>
      <c r="ABU286" s="82"/>
      <c r="ABV286" s="82"/>
      <c r="ABW286" s="82"/>
      <c r="ABX286" s="82"/>
      <c r="ABY286" s="82"/>
      <c r="ABZ286" s="82"/>
      <c r="ACA286" s="82"/>
      <c r="ACB286" s="82"/>
      <c r="ACC286" s="82"/>
      <c r="ACD286" s="82"/>
      <c r="ACE286" s="82"/>
      <c r="ACF286" s="82"/>
      <c r="ACG286" s="82"/>
      <c r="ACH286" s="82"/>
      <c r="ACI286" s="82"/>
      <c r="ACJ286" s="82"/>
      <c r="ACK286" s="82"/>
      <c r="ACL286" s="82"/>
      <c r="ACM286" s="82"/>
      <c r="ACN286" s="82"/>
      <c r="ACO286" s="82"/>
      <c r="ACP286" s="82"/>
      <c r="ACQ286" s="82"/>
      <c r="ACR286" s="82"/>
      <c r="ACS286" s="82"/>
      <c r="ACT286" s="82"/>
      <c r="ACU286" s="82"/>
      <c r="ACV286" s="82"/>
      <c r="ACW286" s="82"/>
      <c r="ACX286" s="82"/>
      <c r="ACY286" s="82"/>
      <c r="ACZ286" s="82"/>
      <c r="ADA286" s="82"/>
      <c r="ADB286" s="82"/>
      <c r="ADC286" s="82"/>
      <c r="ADD286" s="82"/>
      <c r="ADE286" s="82"/>
      <c r="ADF286" s="82"/>
      <c r="ADG286" s="82"/>
      <c r="ADH286" s="82"/>
      <c r="ADI286" s="82"/>
      <c r="ADJ286" s="82"/>
      <c r="ADK286" s="82"/>
      <c r="ADL286" s="82"/>
      <c r="ADM286" s="82"/>
      <c r="ADN286" s="82"/>
      <c r="ADO286" s="82"/>
      <c r="ADP286" s="82"/>
      <c r="ADQ286" s="82"/>
      <c r="ADR286" s="82"/>
      <c r="ADS286" s="82"/>
      <c r="ADT286" s="82"/>
      <c r="ADU286" s="82"/>
      <c r="ADV286" s="82"/>
      <c r="ADW286" s="82"/>
      <c r="ADX286" s="82"/>
      <c r="ADY286" s="82"/>
      <c r="ADZ286" s="82"/>
      <c r="AEA286" s="82"/>
      <c r="AEB286" s="82"/>
      <c r="AEC286" s="82"/>
      <c r="AED286" s="82"/>
      <c r="AEE286" s="82"/>
      <c r="AEF286" s="82"/>
      <c r="AEG286" s="82"/>
      <c r="AEH286" s="82"/>
      <c r="AEI286" s="82"/>
      <c r="AEJ286" s="82"/>
      <c r="AEK286" s="82"/>
      <c r="AEL286" s="82"/>
      <c r="AEM286" s="82"/>
      <c r="AEN286" s="82"/>
      <c r="AEO286" s="82"/>
      <c r="AEP286" s="82"/>
      <c r="AEQ286" s="82"/>
      <c r="AER286" s="82"/>
      <c r="AES286" s="82"/>
      <c r="AET286" s="82"/>
      <c r="AEU286" s="82"/>
      <c r="AEV286" s="82"/>
      <c r="AEW286" s="82"/>
      <c r="AEX286" s="82"/>
      <c r="AEY286" s="82"/>
      <c r="AEZ286" s="82"/>
      <c r="AFA286" s="82"/>
      <c r="AFB286" s="82"/>
      <c r="AFC286" s="82"/>
      <c r="AFD286" s="82"/>
      <c r="AFE286" s="82"/>
      <c r="AFF286" s="82"/>
      <c r="AFG286" s="82"/>
      <c r="AFH286" s="82"/>
      <c r="AFI286" s="82"/>
      <c r="AFJ286" s="82"/>
      <c r="AFK286" s="82"/>
      <c r="AFL286" s="82"/>
      <c r="AFM286" s="82"/>
      <c r="AFN286" s="82"/>
      <c r="AFO286" s="82"/>
      <c r="AFP286" s="82"/>
      <c r="AFQ286" s="82"/>
      <c r="AFR286" s="82"/>
      <c r="AFS286" s="82"/>
      <c r="AFT286" s="82"/>
      <c r="AFU286" s="82"/>
      <c r="AFV286" s="82"/>
      <c r="AFW286" s="82"/>
      <c r="AFX286" s="82"/>
      <c r="AFY286" s="82"/>
      <c r="AFZ286" s="82"/>
      <c r="AGA286" s="82"/>
      <c r="AGB286" s="82"/>
      <c r="AGC286" s="82"/>
      <c r="AGD286" s="82"/>
      <c r="AGE286" s="82"/>
      <c r="AGF286" s="82"/>
      <c r="AGG286" s="82"/>
      <c r="AGH286" s="82"/>
      <c r="AGI286" s="82"/>
      <c r="AGJ286" s="82"/>
      <c r="AGK286" s="82"/>
      <c r="AGL286" s="82"/>
      <c r="AGM286" s="82"/>
      <c r="AGN286" s="82"/>
      <c r="AGO286" s="82"/>
      <c r="AGP286" s="82"/>
      <c r="AGQ286" s="82"/>
      <c r="AGR286" s="82"/>
      <c r="AGS286" s="82"/>
      <c r="AGT286" s="82"/>
      <c r="AGU286" s="82"/>
      <c r="AGV286" s="82"/>
      <c r="AGW286" s="82"/>
      <c r="AGX286" s="82"/>
      <c r="AGY286" s="82"/>
      <c r="AGZ286" s="82"/>
      <c r="AHA286" s="82"/>
      <c r="AHB286" s="82"/>
      <c r="AHC286" s="82"/>
      <c r="AHD286" s="82"/>
      <c r="AHE286" s="82"/>
      <c r="AHF286" s="82"/>
      <c r="AHG286" s="82"/>
      <c r="AHH286" s="82"/>
      <c r="AHI286" s="82"/>
      <c r="AHJ286" s="82"/>
      <c r="AHK286" s="82"/>
      <c r="AHL286" s="82"/>
      <c r="AHM286" s="82"/>
      <c r="AHN286" s="82"/>
      <c r="AHO286" s="82"/>
      <c r="AHP286" s="82"/>
      <c r="AHQ286" s="82"/>
      <c r="AHR286" s="82"/>
      <c r="AHS286" s="82"/>
      <c r="AHT286" s="82"/>
      <c r="AHU286" s="82"/>
      <c r="AHV286" s="82"/>
      <c r="AHW286" s="82"/>
      <c r="AHX286" s="82"/>
      <c r="AHY286" s="82"/>
      <c r="AHZ286" s="82"/>
      <c r="AIA286" s="82"/>
      <c r="AIB286" s="82"/>
      <c r="AIC286" s="82"/>
      <c r="AID286" s="82"/>
      <c r="AIE286" s="82"/>
      <c r="AIF286" s="82"/>
      <c r="AIG286" s="82"/>
      <c r="AIH286" s="82"/>
      <c r="AII286" s="82"/>
      <c r="AIJ286" s="82"/>
      <c r="AIK286" s="82"/>
      <c r="AIL286" s="82"/>
      <c r="AIM286" s="82"/>
      <c r="AIN286" s="82"/>
      <c r="AIO286" s="82"/>
      <c r="AIP286" s="82"/>
      <c r="AIQ286" s="82"/>
      <c r="AIR286" s="82"/>
      <c r="AIS286" s="82"/>
      <c r="AIT286" s="82"/>
      <c r="AIU286" s="82"/>
      <c r="AIV286" s="82"/>
      <c r="AIW286" s="82"/>
      <c r="AIX286" s="82"/>
      <c r="AIY286" s="82"/>
      <c r="AIZ286" s="82"/>
      <c r="AJA286" s="82"/>
      <c r="AJB286" s="82"/>
      <c r="AJC286" s="82"/>
      <c r="AJD286" s="82"/>
      <c r="AJE286" s="82"/>
      <c r="AJF286" s="82"/>
      <c r="AJG286" s="82"/>
      <c r="AJH286" s="82"/>
      <c r="AJI286" s="82"/>
      <c r="AJJ286" s="82"/>
      <c r="AJK286" s="82"/>
      <c r="AJL286" s="82"/>
      <c r="AJM286" s="82"/>
      <c r="AJN286" s="82"/>
      <c r="AJO286" s="82"/>
      <c r="AJP286" s="82"/>
      <c r="AJQ286" s="82"/>
      <c r="AJR286" s="82"/>
      <c r="AJS286" s="82"/>
      <c r="AJT286" s="82"/>
      <c r="AJU286" s="82"/>
      <c r="AJV286" s="82"/>
      <c r="AJW286" s="82"/>
      <c r="AJX286" s="82"/>
      <c r="AJY286" s="82"/>
      <c r="AJZ286" s="82"/>
      <c r="AKA286" s="82"/>
      <c r="AKB286" s="82"/>
      <c r="AKC286" s="82"/>
      <c r="AKD286" s="82"/>
      <c r="AKE286" s="82"/>
      <c r="AKF286" s="82"/>
      <c r="AKG286" s="82"/>
      <c r="AKH286" s="82"/>
      <c r="AKI286" s="82"/>
      <c r="AKJ286" s="82"/>
      <c r="AKK286" s="82"/>
      <c r="AKL286" s="82"/>
      <c r="AKM286" s="82"/>
      <c r="AKN286" s="82"/>
      <c r="AKO286" s="82"/>
      <c r="AKP286" s="82"/>
      <c r="AKQ286" s="82"/>
      <c r="AKR286" s="82"/>
      <c r="AKS286" s="82"/>
      <c r="AKT286" s="82"/>
      <c r="AKU286" s="82"/>
      <c r="AKV286" s="82"/>
      <c r="AKW286" s="82"/>
      <c r="AKX286" s="82"/>
      <c r="AKY286" s="82"/>
      <c r="AKZ286" s="82"/>
      <c r="ALA286" s="82"/>
      <c r="ALB286" s="82"/>
      <c r="ALC286" s="82"/>
      <c r="ALD286" s="82"/>
      <c r="ALE286" s="82"/>
      <c r="ALF286" s="82"/>
      <c r="ALG286" s="82"/>
      <c r="ALH286" s="82"/>
      <c r="ALI286" s="82"/>
      <c r="ALJ286" s="82"/>
      <c r="ALK286" s="82"/>
      <c r="ALL286" s="82"/>
      <c r="ALM286" s="82"/>
      <c r="ALN286" s="82"/>
      <c r="ALO286" s="82"/>
      <c r="ALP286" s="82"/>
      <c r="ALQ286" s="82"/>
      <c r="ALR286" s="82"/>
      <c r="ALS286" s="82"/>
      <c r="ALT286" s="82"/>
      <c r="ALU286" s="82"/>
      <c r="ALV286" s="82"/>
      <c r="ALW286" s="82"/>
      <c r="ALX286" s="82"/>
      <c r="ALY286" s="82"/>
      <c r="ALZ286" s="82"/>
      <c r="AMA286" s="82"/>
      <c r="AMB286" s="82"/>
      <c r="AMC286" s="82"/>
      <c r="AMD286" s="82"/>
      <c r="AME286" s="82"/>
      <c r="AMF286" s="82"/>
      <c r="AMG286" s="82"/>
      <c r="AMH286" s="82"/>
      <c r="AMI286" s="82"/>
      <c r="AMJ286" s="82"/>
    </row>
    <row r="287" spans="1:1024" s="84" customFormat="1" ht="20.100000000000001" customHeight="1" outlineLevel="1" x14ac:dyDescent="0.2">
      <c r="A287" s="97" t="s">
        <v>750</v>
      </c>
      <c r="B287" s="102" t="s">
        <v>315</v>
      </c>
      <c r="C287" s="216" t="s">
        <v>15</v>
      </c>
      <c r="D287" s="99" t="s">
        <v>671</v>
      </c>
      <c r="E287" s="100" t="s">
        <v>331</v>
      </c>
      <c r="F287" s="101">
        <v>30</v>
      </c>
      <c r="G287" s="92"/>
      <c r="H287" s="93"/>
      <c r="I287" s="101">
        <f t="shared" si="19"/>
        <v>0</v>
      </c>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2"/>
      <c r="DJ287" s="82"/>
      <c r="DK287" s="82"/>
      <c r="DL287" s="82"/>
      <c r="DM287" s="82"/>
      <c r="DN287" s="82"/>
      <c r="DO287" s="82"/>
      <c r="DP287" s="82"/>
      <c r="DQ287" s="82"/>
      <c r="DR287" s="82"/>
      <c r="DS287" s="82"/>
      <c r="DT287" s="82"/>
      <c r="DU287" s="82"/>
      <c r="DV287" s="82"/>
      <c r="DW287" s="82"/>
      <c r="DX287" s="82"/>
      <c r="DY287" s="82"/>
      <c r="DZ287" s="82"/>
      <c r="EA287" s="82"/>
      <c r="EB287" s="82"/>
      <c r="EC287" s="82"/>
      <c r="ED287" s="82"/>
      <c r="EE287" s="82"/>
      <c r="EF287" s="82"/>
      <c r="EG287" s="82"/>
      <c r="EH287" s="82"/>
      <c r="EI287" s="82"/>
      <c r="EJ287" s="82"/>
      <c r="EK287" s="82"/>
      <c r="EL287" s="82"/>
      <c r="EM287" s="82"/>
      <c r="EN287" s="82"/>
      <c r="EO287" s="82"/>
      <c r="EP287" s="82"/>
      <c r="EQ287" s="82"/>
      <c r="ER287" s="82"/>
      <c r="ES287" s="82"/>
      <c r="ET287" s="82"/>
      <c r="EU287" s="82"/>
      <c r="EV287" s="82"/>
      <c r="EW287" s="82"/>
      <c r="EX287" s="82"/>
      <c r="EY287" s="82"/>
      <c r="EZ287" s="82"/>
      <c r="FA287" s="82"/>
      <c r="FB287" s="82"/>
      <c r="FC287" s="82"/>
      <c r="FD287" s="82"/>
      <c r="FE287" s="82"/>
      <c r="FF287" s="82"/>
      <c r="FG287" s="82"/>
      <c r="FH287" s="82"/>
      <c r="FI287" s="82"/>
      <c r="FJ287" s="82"/>
      <c r="FK287" s="82"/>
      <c r="FL287" s="82"/>
      <c r="FM287" s="82"/>
      <c r="FN287" s="82"/>
      <c r="FO287" s="82"/>
      <c r="FP287" s="82"/>
      <c r="FQ287" s="82"/>
      <c r="FR287" s="82"/>
      <c r="FS287" s="82"/>
      <c r="FT287" s="82"/>
      <c r="FU287" s="82"/>
      <c r="FV287" s="82"/>
      <c r="FW287" s="82"/>
      <c r="FX287" s="82"/>
      <c r="FY287" s="82"/>
      <c r="FZ287" s="82"/>
      <c r="GA287" s="82"/>
      <c r="GB287" s="82"/>
      <c r="GC287" s="82"/>
      <c r="GD287" s="82"/>
      <c r="GE287" s="82"/>
      <c r="GF287" s="82"/>
      <c r="GG287" s="82"/>
      <c r="GH287" s="82"/>
      <c r="GI287" s="82"/>
      <c r="GJ287" s="82"/>
      <c r="GK287" s="82"/>
      <c r="GL287" s="82"/>
      <c r="GM287" s="82"/>
      <c r="GN287" s="82"/>
      <c r="GO287" s="82"/>
      <c r="GP287" s="82"/>
      <c r="GQ287" s="82"/>
      <c r="GR287" s="82"/>
      <c r="GS287" s="82"/>
      <c r="GT287" s="82"/>
      <c r="GU287" s="82"/>
      <c r="GV287" s="82"/>
      <c r="GW287" s="82"/>
      <c r="GX287" s="82"/>
      <c r="GY287" s="82"/>
      <c r="GZ287" s="82"/>
      <c r="HA287" s="82"/>
      <c r="HB287" s="82"/>
      <c r="HC287" s="82"/>
      <c r="HD287" s="82"/>
      <c r="HE287" s="82"/>
      <c r="HF287" s="82"/>
      <c r="HG287" s="82"/>
      <c r="HH287" s="82"/>
      <c r="HI287" s="82"/>
      <c r="HJ287" s="82"/>
      <c r="HK287" s="82"/>
      <c r="HL287" s="82"/>
      <c r="HM287" s="82"/>
      <c r="HN287" s="82"/>
      <c r="HO287" s="82"/>
      <c r="HP287" s="82"/>
      <c r="HQ287" s="82"/>
      <c r="HR287" s="82"/>
      <c r="HS287" s="82"/>
      <c r="HT287" s="82"/>
      <c r="HU287" s="82"/>
      <c r="HV287" s="82"/>
      <c r="HW287" s="82"/>
      <c r="HX287" s="82"/>
      <c r="HY287" s="82"/>
      <c r="HZ287" s="82"/>
      <c r="IA287" s="82"/>
      <c r="IB287" s="82"/>
      <c r="IC287" s="82"/>
      <c r="ID287" s="82"/>
      <c r="IE287" s="82"/>
      <c r="IF287" s="82"/>
      <c r="IG287" s="82"/>
      <c r="IH287" s="82"/>
      <c r="II287" s="82"/>
      <c r="IJ287" s="82"/>
      <c r="IK287" s="82"/>
      <c r="IL287" s="82"/>
      <c r="IM287" s="82"/>
      <c r="IN287" s="82"/>
      <c r="IO287" s="82"/>
      <c r="IP287" s="82"/>
      <c r="IQ287" s="82"/>
      <c r="IR287" s="82"/>
      <c r="IS287" s="82"/>
      <c r="IT287" s="82"/>
      <c r="IU287" s="82"/>
      <c r="IV287" s="82"/>
      <c r="IW287" s="82"/>
      <c r="IX287" s="82"/>
      <c r="IY287" s="82"/>
      <c r="IZ287" s="82"/>
      <c r="JA287" s="82"/>
      <c r="JB287" s="82"/>
      <c r="JC287" s="82"/>
      <c r="JD287" s="82"/>
      <c r="JE287" s="82"/>
      <c r="JF287" s="82"/>
      <c r="JG287" s="82"/>
      <c r="JH287" s="82"/>
      <c r="JI287" s="82"/>
      <c r="JJ287" s="82"/>
      <c r="JK287" s="82"/>
      <c r="JL287" s="82"/>
      <c r="JM287" s="82"/>
      <c r="JN287" s="82"/>
      <c r="JO287" s="82"/>
      <c r="JP287" s="82"/>
      <c r="JQ287" s="82"/>
      <c r="JR287" s="82"/>
      <c r="JS287" s="82"/>
      <c r="JT287" s="82"/>
      <c r="JU287" s="82"/>
      <c r="JV287" s="82"/>
      <c r="JW287" s="82"/>
      <c r="JX287" s="82"/>
      <c r="JY287" s="82"/>
      <c r="JZ287" s="82"/>
      <c r="KA287" s="82"/>
      <c r="KB287" s="82"/>
      <c r="KC287" s="82"/>
      <c r="KD287" s="82"/>
      <c r="KE287" s="82"/>
      <c r="KF287" s="82"/>
      <c r="KG287" s="82"/>
      <c r="KH287" s="82"/>
      <c r="KI287" s="82"/>
      <c r="KJ287" s="82"/>
      <c r="KK287" s="82"/>
      <c r="KL287" s="82"/>
      <c r="KM287" s="82"/>
      <c r="KN287" s="82"/>
      <c r="KO287" s="82"/>
      <c r="KP287" s="82"/>
      <c r="KQ287" s="82"/>
      <c r="KR287" s="82"/>
      <c r="KS287" s="82"/>
      <c r="KT287" s="82"/>
      <c r="KU287" s="82"/>
      <c r="KV287" s="82"/>
      <c r="KW287" s="82"/>
      <c r="KX287" s="82"/>
      <c r="KY287" s="82"/>
      <c r="KZ287" s="82"/>
      <c r="LA287" s="82"/>
      <c r="LB287" s="82"/>
      <c r="LC287" s="82"/>
      <c r="LD287" s="82"/>
      <c r="LE287" s="82"/>
      <c r="LF287" s="82"/>
      <c r="LG287" s="82"/>
      <c r="LH287" s="82"/>
      <c r="LI287" s="82"/>
      <c r="LJ287" s="82"/>
      <c r="LK287" s="82"/>
      <c r="LL287" s="82"/>
      <c r="LM287" s="82"/>
      <c r="LN287" s="82"/>
      <c r="LO287" s="82"/>
      <c r="LP287" s="82"/>
      <c r="LQ287" s="82"/>
      <c r="LR287" s="82"/>
      <c r="LS287" s="82"/>
      <c r="LT287" s="82"/>
      <c r="LU287" s="82"/>
      <c r="LV287" s="82"/>
      <c r="LW287" s="82"/>
      <c r="LX287" s="82"/>
      <c r="LY287" s="82"/>
      <c r="LZ287" s="82"/>
      <c r="MA287" s="82"/>
      <c r="MB287" s="82"/>
      <c r="MC287" s="82"/>
      <c r="MD287" s="82"/>
      <c r="ME287" s="82"/>
      <c r="MF287" s="82"/>
      <c r="MG287" s="82"/>
      <c r="MH287" s="82"/>
      <c r="MI287" s="82"/>
      <c r="MJ287" s="82"/>
      <c r="MK287" s="82"/>
      <c r="ML287" s="82"/>
      <c r="MM287" s="82"/>
      <c r="MN287" s="82"/>
      <c r="MO287" s="82"/>
      <c r="MP287" s="82"/>
      <c r="MQ287" s="82"/>
      <c r="MR287" s="82"/>
      <c r="MS287" s="82"/>
      <c r="MT287" s="82"/>
      <c r="MU287" s="82"/>
      <c r="MV287" s="82"/>
      <c r="MW287" s="82"/>
      <c r="MX287" s="82"/>
      <c r="MY287" s="82"/>
      <c r="MZ287" s="82"/>
      <c r="NA287" s="82"/>
      <c r="NB287" s="82"/>
      <c r="NC287" s="82"/>
      <c r="ND287" s="82"/>
      <c r="NE287" s="82"/>
      <c r="NF287" s="82"/>
      <c r="NG287" s="82"/>
      <c r="NH287" s="82"/>
      <c r="NI287" s="82"/>
      <c r="NJ287" s="82"/>
      <c r="NK287" s="82"/>
      <c r="NL287" s="82"/>
      <c r="NM287" s="82"/>
      <c r="NN287" s="82"/>
      <c r="NO287" s="82"/>
      <c r="NP287" s="82"/>
      <c r="NQ287" s="82"/>
      <c r="NR287" s="82"/>
      <c r="NS287" s="82"/>
      <c r="NT287" s="82"/>
      <c r="NU287" s="82"/>
      <c r="NV287" s="82"/>
      <c r="NW287" s="82"/>
      <c r="NX287" s="82"/>
      <c r="NY287" s="82"/>
      <c r="NZ287" s="82"/>
      <c r="OA287" s="82"/>
      <c r="OB287" s="82"/>
      <c r="OC287" s="82"/>
      <c r="OD287" s="82"/>
      <c r="OE287" s="82"/>
      <c r="OF287" s="82"/>
      <c r="OG287" s="82"/>
      <c r="OH287" s="82"/>
      <c r="OI287" s="82"/>
      <c r="OJ287" s="82"/>
      <c r="OK287" s="82"/>
      <c r="OL287" s="82"/>
      <c r="OM287" s="82"/>
      <c r="ON287" s="82"/>
      <c r="OO287" s="82"/>
      <c r="OP287" s="82"/>
      <c r="OQ287" s="82"/>
      <c r="OR287" s="82"/>
      <c r="OS287" s="82"/>
      <c r="OT287" s="82"/>
      <c r="OU287" s="82"/>
      <c r="OV287" s="82"/>
      <c r="OW287" s="82"/>
      <c r="OX287" s="82"/>
      <c r="OY287" s="82"/>
      <c r="OZ287" s="82"/>
      <c r="PA287" s="82"/>
      <c r="PB287" s="82"/>
      <c r="PC287" s="82"/>
      <c r="PD287" s="82"/>
      <c r="PE287" s="82"/>
      <c r="PF287" s="82"/>
      <c r="PG287" s="82"/>
      <c r="PH287" s="82"/>
      <c r="PI287" s="82"/>
      <c r="PJ287" s="82"/>
      <c r="PK287" s="82"/>
      <c r="PL287" s="82"/>
      <c r="PM287" s="82"/>
      <c r="PN287" s="82"/>
      <c r="PO287" s="82"/>
      <c r="PP287" s="82"/>
      <c r="PQ287" s="82"/>
      <c r="PR287" s="82"/>
      <c r="PS287" s="82"/>
      <c r="PT287" s="82"/>
      <c r="PU287" s="82"/>
      <c r="PV287" s="82"/>
      <c r="PW287" s="82"/>
      <c r="PX287" s="82"/>
      <c r="PY287" s="82"/>
      <c r="PZ287" s="82"/>
      <c r="QA287" s="82"/>
      <c r="QB287" s="82"/>
      <c r="QC287" s="82"/>
      <c r="QD287" s="82"/>
      <c r="QE287" s="82"/>
      <c r="QF287" s="82"/>
      <c r="QG287" s="82"/>
      <c r="QH287" s="82"/>
      <c r="QI287" s="82"/>
      <c r="QJ287" s="82"/>
      <c r="QK287" s="82"/>
      <c r="QL287" s="82"/>
      <c r="QM287" s="82"/>
      <c r="QN287" s="82"/>
      <c r="QO287" s="82"/>
      <c r="QP287" s="82"/>
      <c r="QQ287" s="82"/>
      <c r="QR287" s="82"/>
      <c r="QS287" s="82"/>
      <c r="QT287" s="82"/>
      <c r="QU287" s="82"/>
      <c r="QV287" s="82"/>
      <c r="QW287" s="82"/>
      <c r="QX287" s="82"/>
      <c r="QY287" s="82"/>
      <c r="QZ287" s="82"/>
      <c r="RA287" s="82"/>
      <c r="RB287" s="82"/>
      <c r="RC287" s="82"/>
      <c r="RD287" s="82"/>
      <c r="RE287" s="82"/>
      <c r="RF287" s="82"/>
      <c r="RG287" s="82"/>
      <c r="RH287" s="82"/>
      <c r="RI287" s="82"/>
      <c r="RJ287" s="82"/>
      <c r="RK287" s="82"/>
      <c r="RL287" s="82"/>
      <c r="RM287" s="82"/>
      <c r="RN287" s="82"/>
      <c r="RO287" s="82"/>
      <c r="RP287" s="82"/>
      <c r="RQ287" s="82"/>
      <c r="RR287" s="82"/>
      <c r="RS287" s="82"/>
      <c r="RT287" s="82"/>
      <c r="RU287" s="82"/>
      <c r="RV287" s="82"/>
      <c r="RW287" s="82"/>
      <c r="RX287" s="82"/>
      <c r="RY287" s="82"/>
      <c r="RZ287" s="82"/>
      <c r="SA287" s="82"/>
      <c r="SB287" s="82"/>
      <c r="SC287" s="82"/>
      <c r="SD287" s="82"/>
      <c r="SE287" s="82"/>
      <c r="SF287" s="82"/>
      <c r="SG287" s="82"/>
      <c r="SH287" s="82"/>
      <c r="SI287" s="82"/>
      <c r="SJ287" s="82"/>
      <c r="SK287" s="82"/>
      <c r="SL287" s="82"/>
      <c r="SM287" s="82"/>
      <c r="SN287" s="82"/>
      <c r="SO287" s="82"/>
      <c r="SP287" s="82"/>
      <c r="SQ287" s="82"/>
      <c r="SR287" s="82"/>
      <c r="SS287" s="82"/>
      <c r="ST287" s="82"/>
      <c r="SU287" s="82"/>
      <c r="SV287" s="82"/>
      <c r="SW287" s="82"/>
      <c r="SX287" s="82"/>
      <c r="SY287" s="82"/>
      <c r="SZ287" s="82"/>
      <c r="TA287" s="82"/>
      <c r="TB287" s="82"/>
      <c r="TC287" s="82"/>
      <c r="TD287" s="82"/>
      <c r="TE287" s="82"/>
      <c r="TF287" s="82"/>
      <c r="TG287" s="82"/>
      <c r="TH287" s="82"/>
      <c r="TI287" s="82"/>
      <c r="TJ287" s="82"/>
      <c r="TK287" s="82"/>
      <c r="TL287" s="82"/>
      <c r="TM287" s="82"/>
      <c r="TN287" s="82"/>
      <c r="TO287" s="82"/>
      <c r="TP287" s="82"/>
      <c r="TQ287" s="82"/>
      <c r="TR287" s="82"/>
      <c r="TS287" s="82"/>
      <c r="TT287" s="82"/>
      <c r="TU287" s="82"/>
      <c r="TV287" s="82"/>
      <c r="TW287" s="82"/>
      <c r="TX287" s="82"/>
      <c r="TY287" s="82"/>
      <c r="TZ287" s="82"/>
      <c r="UA287" s="82"/>
      <c r="UB287" s="82"/>
      <c r="UC287" s="82"/>
      <c r="UD287" s="82"/>
      <c r="UE287" s="82"/>
      <c r="UF287" s="82"/>
      <c r="UG287" s="82"/>
      <c r="UH287" s="82"/>
      <c r="UI287" s="82"/>
      <c r="UJ287" s="82"/>
      <c r="UK287" s="82"/>
      <c r="UL287" s="82"/>
      <c r="UM287" s="82"/>
      <c r="UN287" s="82"/>
      <c r="UO287" s="82"/>
      <c r="UP287" s="82"/>
      <c r="UQ287" s="82"/>
      <c r="UR287" s="82"/>
      <c r="US287" s="82"/>
      <c r="UT287" s="82"/>
      <c r="UU287" s="82"/>
      <c r="UV287" s="82"/>
      <c r="UW287" s="82"/>
      <c r="UX287" s="82"/>
      <c r="UY287" s="82"/>
      <c r="UZ287" s="82"/>
      <c r="VA287" s="82"/>
      <c r="VB287" s="82"/>
      <c r="VC287" s="82"/>
      <c r="VD287" s="82"/>
      <c r="VE287" s="82"/>
      <c r="VF287" s="82"/>
      <c r="VG287" s="82"/>
      <c r="VH287" s="82"/>
      <c r="VI287" s="82"/>
      <c r="VJ287" s="82"/>
      <c r="VK287" s="82"/>
      <c r="VL287" s="82"/>
      <c r="VM287" s="82"/>
      <c r="VN287" s="82"/>
      <c r="VO287" s="82"/>
      <c r="VP287" s="82"/>
      <c r="VQ287" s="82"/>
      <c r="VR287" s="82"/>
      <c r="VS287" s="82"/>
      <c r="VT287" s="82"/>
      <c r="VU287" s="82"/>
      <c r="VV287" s="82"/>
      <c r="VW287" s="82"/>
      <c r="VX287" s="82"/>
      <c r="VY287" s="82"/>
      <c r="VZ287" s="82"/>
      <c r="WA287" s="82"/>
      <c r="WB287" s="82"/>
      <c r="WC287" s="82"/>
      <c r="WD287" s="82"/>
      <c r="WE287" s="82"/>
      <c r="WF287" s="82"/>
      <c r="WG287" s="82"/>
      <c r="WH287" s="82"/>
      <c r="WI287" s="82"/>
      <c r="WJ287" s="82"/>
      <c r="WK287" s="82"/>
      <c r="WL287" s="82"/>
      <c r="WM287" s="82"/>
      <c r="WN287" s="82"/>
      <c r="WO287" s="82"/>
      <c r="WP287" s="82"/>
      <c r="WQ287" s="82"/>
      <c r="WR287" s="82"/>
      <c r="WS287" s="82"/>
      <c r="WT287" s="82"/>
      <c r="WU287" s="82"/>
      <c r="WV287" s="82"/>
      <c r="WW287" s="82"/>
      <c r="WX287" s="82"/>
      <c r="WY287" s="82"/>
      <c r="WZ287" s="82"/>
      <c r="XA287" s="82"/>
      <c r="XB287" s="82"/>
      <c r="XC287" s="82"/>
      <c r="XD287" s="82"/>
      <c r="XE287" s="82"/>
      <c r="XF287" s="82"/>
      <c r="XG287" s="82"/>
      <c r="XH287" s="82"/>
      <c r="XI287" s="82"/>
      <c r="XJ287" s="82"/>
      <c r="XK287" s="82"/>
      <c r="XL287" s="82"/>
      <c r="XM287" s="82"/>
      <c r="XN287" s="82"/>
      <c r="XO287" s="82"/>
      <c r="XP287" s="82"/>
      <c r="XQ287" s="82"/>
      <c r="XR287" s="82"/>
      <c r="XS287" s="82"/>
      <c r="XT287" s="82"/>
      <c r="XU287" s="82"/>
      <c r="XV287" s="82"/>
      <c r="XW287" s="82"/>
      <c r="XX287" s="82"/>
      <c r="XY287" s="82"/>
      <c r="XZ287" s="82"/>
      <c r="YA287" s="82"/>
      <c r="YB287" s="82"/>
      <c r="YC287" s="82"/>
      <c r="YD287" s="82"/>
      <c r="YE287" s="82"/>
      <c r="YF287" s="82"/>
      <c r="YG287" s="82"/>
      <c r="YH287" s="82"/>
      <c r="YI287" s="82"/>
      <c r="YJ287" s="82"/>
      <c r="YK287" s="82"/>
      <c r="YL287" s="82"/>
      <c r="YM287" s="82"/>
      <c r="YN287" s="82"/>
      <c r="YO287" s="82"/>
      <c r="YP287" s="82"/>
      <c r="YQ287" s="82"/>
      <c r="YR287" s="82"/>
      <c r="YS287" s="82"/>
      <c r="YT287" s="82"/>
      <c r="YU287" s="82"/>
      <c r="YV287" s="82"/>
      <c r="YW287" s="82"/>
      <c r="YX287" s="82"/>
      <c r="YY287" s="82"/>
      <c r="YZ287" s="82"/>
      <c r="ZA287" s="82"/>
      <c r="ZB287" s="82"/>
      <c r="ZC287" s="82"/>
      <c r="ZD287" s="82"/>
      <c r="ZE287" s="82"/>
      <c r="ZF287" s="82"/>
      <c r="ZG287" s="82"/>
      <c r="ZH287" s="82"/>
      <c r="ZI287" s="82"/>
      <c r="ZJ287" s="82"/>
      <c r="ZK287" s="82"/>
      <c r="ZL287" s="82"/>
      <c r="ZM287" s="82"/>
      <c r="ZN287" s="82"/>
      <c r="ZO287" s="82"/>
      <c r="ZP287" s="82"/>
      <c r="ZQ287" s="82"/>
      <c r="ZR287" s="82"/>
      <c r="ZS287" s="82"/>
      <c r="ZT287" s="82"/>
      <c r="ZU287" s="82"/>
      <c r="ZV287" s="82"/>
      <c r="ZW287" s="82"/>
      <c r="ZX287" s="82"/>
      <c r="ZY287" s="82"/>
      <c r="ZZ287" s="82"/>
      <c r="AAA287" s="82"/>
      <c r="AAB287" s="82"/>
      <c r="AAC287" s="82"/>
      <c r="AAD287" s="82"/>
      <c r="AAE287" s="82"/>
      <c r="AAF287" s="82"/>
      <c r="AAG287" s="82"/>
      <c r="AAH287" s="82"/>
      <c r="AAI287" s="82"/>
      <c r="AAJ287" s="82"/>
      <c r="AAK287" s="82"/>
      <c r="AAL287" s="82"/>
      <c r="AAM287" s="82"/>
      <c r="AAN287" s="82"/>
      <c r="AAO287" s="82"/>
      <c r="AAP287" s="82"/>
      <c r="AAQ287" s="82"/>
      <c r="AAR287" s="82"/>
      <c r="AAS287" s="82"/>
      <c r="AAT287" s="82"/>
      <c r="AAU287" s="82"/>
      <c r="AAV287" s="82"/>
      <c r="AAW287" s="82"/>
      <c r="AAX287" s="82"/>
      <c r="AAY287" s="82"/>
      <c r="AAZ287" s="82"/>
      <c r="ABA287" s="82"/>
      <c r="ABB287" s="82"/>
      <c r="ABC287" s="82"/>
      <c r="ABD287" s="82"/>
      <c r="ABE287" s="82"/>
      <c r="ABF287" s="82"/>
      <c r="ABG287" s="82"/>
      <c r="ABH287" s="82"/>
      <c r="ABI287" s="82"/>
      <c r="ABJ287" s="82"/>
      <c r="ABK287" s="82"/>
      <c r="ABL287" s="82"/>
      <c r="ABM287" s="82"/>
      <c r="ABN287" s="82"/>
      <c r="ABO287" s="82"/>
      <c r="ABP287" s="82"/>
      <c r="ABQ287" s="82"/>
      <c r="ABR287" s="82"/>
      <c r="ABS287" s="82"/>
      <c r="ABT287" s="82"/>
      <c r="ABU287" s="82"/>
      <c r="ABV287" s="82"/>
      <c r="ABW287" s="82"/>
      <c r="ABX287" s="82"/>
      <c r="ABY287" s="82"/>
      <c r="ABZ287" s="82"/>
      <c r="ACA287" s="82"/>
      <c r="ACB287" s="82"/>
      <c r="ACC287" s="82"/>
      <c r="ACD287" s="82"/>
      <c r="ACE287" s="82"/>
      <c r="ACF287" s="82"/>
      <c r="ACG287" s="82"/>
      <c r="ACH287" s="82"/>
      <c r="ACI287" s="82"/>
      <c r="ACJ287" s="82"/>
      <c r="ACK287" s="82"/>
      <c r="ACL287" s="82"/>
      <c r="ACM287" s="82"/>
      <c r="ACN287" s="82"/>
      <c r="ACO287" s="82"/>
      <c r="ACP287" s="82"/>
      <c r="ACQ287" s="82"/>
      <c r="ACR287" s="82"/>
      <c r="ACS287" s="82"/>
      <c r="ACT287" s="82"/>
      <c r="ACU287" s="82"/>
      <c r="ACV287" s="82"/>
      <c r="ACW287" s="82"/>
      <c r="ACX287" s="82"/>
      <c r="ACY287" s="82"/>
      <c r="ACZ287" s="82"/>
      <c r="ADA287" s="82"/>
      <c r="ADB287" s="82"/>
      <c r="ADC287" s="82"/>
      <c r="ADD287" s="82"/>
      <c r="ADE287" s="82"/>
      <c r="ADF287" s="82"/>
      <c r="ADG287" s="82"/>
      <c r="ADH287" s="82"/>
      <c r="ADI287" s="82"/>
      <c r="ADJ287" s="82"/>
      <c r="ADK287" s="82"/>
      <c r="ADL287" s="82"/>
      <c r="ADM287" s="82"/>
      <c r="ADN287" s="82"/>
      <c r="ADO287" s="82"/>
      <c r="ADP287" s="82"/>
      <c r="ADQ287" s="82"/>
      <c r="ADR287" s="82"/>
      <c r="ADS287" s="82"/>
      <c r="ADT287" s="82"/>
      <c r="ADU287" s="82"/>
      <c r="ADV287" s="82"/>
      <c r="ADW287" s="82"/>
      <c r="ADX287" s="82"/>
      <c r="ADY287" s="82"/>
      <c r="ADZ287" s="82"/>
      <c r="AEA287" s="82"/>
      <c r="AEB287" s="82"/>
      <c r="AEC287" s="82"/>
      <c r="AED287" s="82"/>
      <c r="AEE287" s="82"/>
      <c r="AEF287" s="82"/>
      <c r="AEG287" s="82"/>
      <c r="AEH287" s="82"/>
      <c r="AEI287" s="82"/>
      <c r="AEJ287" s="82"/>
      <c r="AEK287" s="82"/>
      <c r="AEL287" s="82"/>
      <c r="AEM287" s="82"/>
      <c r="AEN287" s="82"/>
      <c r="AEO287" s="82"/>
      <c r="AEP287" s="82"/>
      <c r="AEQ287" s="82"/>
      <c r="AER287" s="82"/>
      <c r="AES287" s="82"/>
      <c r="AET287" s="82"/>
      <c r="AEU287" s="82"/>
      <c r="AEV287" s="82"/>
      <c r="AEW287" s="82"/>
      <c r="AEX287" s="82"/>
      <c r="AEY287" s="82"/>
      <c r="AEZ287" s="82"/>
      <c r="AFA287" s="82"/>
      <c r="AFB287" s="82"/>
      <c r="AFC287" s="82"/>
      <c r="AFD287" s="82"/>
      <c r="AFE287" s="82"/>
      <c r="AFF287" s="82"/>
      <c r="AFG287" s="82"/>
      <c r="AFH287" s="82"/>
      <c r="AFI287" s="82"/>
      <c r="AFJ287" s="82"/>
      <c r="AFK287" s="82"/>
      <c r="AFL287" s="82"/>
      <c r="AFM287" s="82"/>
      <c r="AFN287" s="82"/>
      <c r="AFO287" s="82"/>
      <c r="AFP287" s="82"/>
      <c r="AFQ287" s="82"/>
      <c r="AFR287" s="82"/>
      <c r="AFS287" s="82"/>
      <c r="AFT287" s="82"/>
      <c r="AFU287" s="82"/>
      <c r="AFV287" s="82"/>
      <c r="AFW287" s="82"/>
      <c r="AFX287" s="82"/>
      <c r="AFY287" s="82"/>
      <c r="AFZ287" s="82"/>
      <c r="AGA287" s="82"/>
      <c r="AGB287" s="82"/>
      <c r="AGC287" s="82"/>
      <c r="AGD287" s="82"/>
      <c r="AGE287" s="82"/>
      <c r="AGF287" s="82"/>
      <c r="AGG287" s="82"/>
      <c r="AGH287" s="82"/>
      <c r="AGI287" s="82"/>
      <c r="AGJ287" s="82"/>
      <c r="AGK287" s="82"/>
      <c r="AGL287" s="82"/>
      <c r="AGM287" s="82"/>
      <c r="AGN287" s="82"/>
      <c r="AGO287" s="82"/>
      <c r="AGP287" s="82"/>
      <c r="AGQ287" s="82"/>
      <c r="AGR287" s="82"/>
      <c r="AGS287" s="82"/>
      <c r="AGT287" s="82"/>
      <c r="AGU287" s="82"/>
      <c r="AGV287" s="82"/>
      <c r="AGW287" s="82"/>
      <c r="AGX287" s="82"/>
      <c r="AGY287" s="82"/>
      <c r="AGZ287" s="82"/>
      <c r="AHA287" s="82"/>
      <c r="AHB287" s="82"/>
      <c r="AHC287" s="82"/>
      <c r="AHD287" s="82"/>
      <c r="AHE287" s="82"/>
      <c r="AHF287" s="82"/>
      <c r="AHG287" s="82"/>
      <c r="AHH287" s="82"/>
      <c r="AHI287" s="82"/>
      <c r="AHJ287" s="82"/>
      <c r="AHK287" s="82"/>
      <c r="AHL287" s="82"/>
      <c r="AHM287" s="82"/>
      <c r="AHN287" s="82"/>
      <c r="AHO287" s="82"/>
      <c r="AHP287" s="82"/>
      <c r="AHQ287" s="82"/>
      <c r="AHR287" s="82"/>
      <c r="AHS287" s="82"/>
      <c r="AHT287" s="82"/>
      <c r="AHU287" s="82"/>
      <c r="AHV287" s="82"/>
      <c r="AHW287" s="82"/>
      <c r="AHX287" s="82"/>
      <c r="AHY287" s="82"/>
      <c r="AHZ287" s="82"/>
      <c r="AIA287" s="82"/>
      <c r="AIB287" s="82"/>
      <c r="AIC287" s="82"/>
      <c r="AID287" s="82"/>
      <c r="AIE287" s="82"/>
      <c r="AIF287" s="82"/>
      <c r="AIG287" s="82"/>
      <c r="AIH287" s="82"/>
      <c r="AII287" s="82"/>
      <c r="AIJ287" s="82"/>
      <c r="AIK287" s="82"/>
      <c r="AIL287" s="82"/>
      <c r="AIM287" s="82"/>
      <c r="AIN287" s="82"/>
      <c r="AIO287" s="82"/>
      <c r="AIP287" s="82"/>
      <c r="AIQ287" s="82"/>
      <c r="AIR287" s="82"/>
      <c r="AIS287" s="82"/>
      <c r="AIT287" s="82"/>
      <c r="AIU287" s="82"/>
      <c r="AIV287" s="82"/>
      <c r="AIW287" s="82"/>
      <c r="AIX287" s="82"/>
      <c r="AIY287" s="82"/>
      <c r="AIZ287" s="82"/>
      <c r="AJA287" s="82"/>
      <c r="AJB287" s="82"/>
      <c r="AJC287" s="82"/>
      <c r="AJD287" s="82"/>
      <c r="AJE287" s="82"/>
      <c r="AJF287" s="82"/>
      <c r="AJG287" s="82"/>
      <c r="AJH287" s="82"/>
      <c r="AJI287" s="82"/>
      <c r="AJJ287" s="82"/>
      <c r="AJK287" s="82"/>
      <c r="AJL287" s="82"/>
      <c r="AJM287" s="82"/>
      <c r="AJN287" s="82"/>
      <c r="AJO287" s="82"/>
      <c r="AJP287" s="82"/>
      <c r="AJQ287" s="82"/>
      <c r="AJR287" s="82"/>
      <c r="AJS287" s="82"/>
      <c r="AJT287" s="82"/>
      <c r="AJU287" s="82"/>
      <c r="AJV287" s="82"/>
      <c r="AJW287" s="82"/>
      <c r="AJX287" s="82"/>
      <c r="AJY287" s="82"/>
      <c r="AJZ287" s="82"/>
      <c r="AKA287" s="82"/>
      <c r="AKB287" s="82"/>
      <c r="AKC287" s="82"/>
      <c r="AKD287" s="82"/>
      <c r="AKE287" s="82"/>
      <c r="AKF287" s="82"/>
      <c r="AKG287" s="82"/>
      <c r="AKH287" s="82"/>
      <c r="AKI287" s="82"/>
      <c r="AKJ287" s="82"/>
      <c r="AKK287" s="82"/>
      <c r="AKL287" s="82"/>
      <c r="AKM287" s="82"/>
      <c r="AKN287" s="82"/>
      <c r="AKO287" s="82"/>
      <c r="AKP287" s="82"/>
      <c r="AKQ287" s="82"/>
      <c r="AKR287" s="82"/>
      <c r="AKS287" s="82"/>
      <c r="AKT287" s="82"/>
      <c r="AKU287" s="82"/>
      <c r="AKV287" s="82"/>
      <c r="AKW287" s="82"/>
      <c r="AKX287" s="82"/>
      <c r="AKY287" s="82"/>
      <c r="AKZ287" s="82"/>
      <c r="ALA287" s="82"/>
      <c r="ALB287" s="82"/>
      <c r="ALC287" s="82"/>
      <c r="ALD287" s="82"/>
      <c r="ALE287" s="82"/>
      <c r="ALF287" s="82"/>
      <c r="ALG287" s="82"/>
      <c r="ALH287" s="82"/>
      <c r="ALI287" s="82"/>
      <c r="ALJ287" s="82"/>
      <c r="ALK287" s="82"/>
      <c r="ALL287" s="82"/>
      <c r="ALM287" s="82"/>
      <c r="ALN287" s="82"/>
      <c r="ALO287" s="82"/>
      <c r="ALP287" s="82"/>
      <c r="ALQ287" s="82"/>
      <c r="ALR287" s="82"/>
      <c r="ALS287" s="82"/>
      <c r="ALT287" s="82"/>
      <c r="ALU287" s="82"/>
      <c r="ALV287" s="82"/>
      <c r="ALW287" s="82"/>
      <c r="ALX287" s="82"/>
      <c r="ALY287" s="82"/>
      <c r="ALZ287" s="82"/>
      <c r="AMA287" s="82"/>
      <c r="AMB287" s="82"/>
      <c r="AMC287" s="82"/>
      <c r="AMD287" s="82"/>
      <c r="AME287" s="82"/>
      <c r="AMF287" s="82"/>
      <c r="AMG287" s="82"/>
      <c r="AMH287" s="82"/>
      <c r="AMI287" s="82"/>
      <c r="AMJ287" s="82"/>
    </row>
    <row r="288" spans="1:1024" s="84" customFormat="1" ht="27.75" customHeight="1" outlineLevel="1" x14ac:dyDescent="0.2">
      <c r="A288" s="97" t="s">
        <v>751</v>
      </c>
      <c r="B288" s="97" t="s">
        <v>316</v>
      </c>
      <c r="C288" s="98" t="s">
        <v>15</v>
      </c>
      <c r="D288" s="99" t="s">
        <v>672</v>
      </c>
      <c r="E288" s="100" t="s">
        <v>331</v>
      </c>
      <c r="F288" s="208">
        <v>6</v>
      </c>
      <c r="G288" s="196"/>
      <c r="H288" s="93"/>
      <c r="I288" s="101">
        <f t="shared" si="19"/>
        <v>0</v>
      </c>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c r="DR288" s="82"/>
      <c r="DS288" s="82"/>
      <c r="DT288" s="82"/>
      <c r="DU288" s="82"/>
      <c r="DV288" s="82"/>
      <c r="DW288" s="82"/>
      <c r="DX288" s="82"/>
      <c r="DY288" s="82"/>
      <c r="DZ288" s="82"/>
      <c r="EA288" s="82"/>
      <c r="EB288" s="82"/>
      <c r="EC288" s="82"/>
      <c r="ED288" s="82"/>
      <c r="EE288" s="82"/>
      <c r="EF288" s="82"/>
      <c r="EG288" s="82"/>
      <c r="EH288" s="82"/>
      <c r="EI288" s="82"/>
      <c r="EJ288" s="82"/>
      <c r="EK288" s="82"/>
      <c r="EL288" s="82"/>
      <c r="EM288" s="82"/>
      <c r="EN288" s="82"/>
      <c r="EO288" s="82"/>
      <c r="EP288" s="82"/>
      <c r="EQ288" s="82"/>
      <c r="ER288" s="82"/>
      <c r="ES288" s="82"/>
      <c r="ET288" s="82"/>
      <c r="EU288" s="82"/>
      <c r="EV288" s="82"/>
      <c r="EW288" s="82"/>
      <c r="EX288" s="82"/>
      <c r="EY288" s="82"/>
      <c r="EZ288" s="82"/>
      <c r="FA288" s="82"/>
      <c r="FB288" s="82"/>
      <c r="FC288" s="82"/>
      <c r="FD288" s="82"/>
      <c r="FE288" s="82"/>
      <c r="FF288" s="82"/>
      <c r="FG288" s="82"/>
      <c r="FH288" s="82"/>
      <c r="FI288" s="82"/>
      <c r="FJ288" s="82"/>
      <c r="FK288" s="82"/>
      <c r="FL288" s="82"/>
      <c r="FM288" s="82"/>
      <c r="FN288" s="82"/>
      <c r="FO288" s="82"/>
      <c r="FP288" s="82"/>
      <c r="FQ288" s="82"/>
      <c r="FR288" s="82"/>
      <c r="FS288" s="82"/>
      <c r="FT288" s="82"/>
      <c r="FU288" s="82"/>
      <c r="FV288" s="82"/>
      <c r="FW288" s="82"/>
      <c r="FX288" s="82"/>
      <c r="FY288" s="82"/>
      <c r="FZ288" s="82"/>
      <c r="GA288" s="82"/>
      <c r="GB288" s="82"/>
      <c r="GC288" s="82"/>
      <c r="GD288" s="82"/>
      <c r="GE288" s="82"/>
      <c r="GF288" s="82"/>
      <c r="GG288" s="82"/>
      <c r="GH288" s="82"/>
      <c r="GI288" s="82"/>
      <c r="GJ288" s="82"/>
      <c r="GK288" s="82"/>
      <c r="GL288" s="82"/>
      <c r="GM288" s="82"/>
      <c r="GN288" s="82"/>
      <c r="GO288" s="82"/>
      <c r="GP288" s="82"/>
      <c r="GQ288" s="82"/>
      <c r="GR288" s="82"/>
      <c r="GS288" s="82"/>
      <c r="GT288" s="82"/>
      <c r="GU288" s="82"/>
      <c r="GV288" s="82"/>
      <c r="GW288" s="82"/>
      <c r="GX288" s="82"/>
      <c r="GY288" s="82"/>
      <c r="GZ288" s="82"/>
      <c r="HA288" s="82"/>
      <c r="HB288" s="82"/>
      <c r="HC288" s="82"/>
      <c r="HD288" s="82"/>
      <c r="HE288" s="82"/>
      <c r="HF288" s="82"/>
      <c r="HG288" s="82"/>
      <c r="HH288" s="82"/>
      <c r="HI288" s="82"/>
      <c r="HJ288" s="82"/>
      <c r="HK288" s="82"/>
      <c r="HL288" s="82"/>
      <c r="HM288" s="82"/>
      <c r="HN288" s="82"/>
      <c r="HO288" s="82"/>
      <c r="HP288" s="82"/>
      <c r="HQ288" s="82"/>
      <c r="HR288" s="82"/>
      <c r="HS288" s="82"/>
      <c r="HT288" s="82"/>
      <c r="HU288" s="82"/>
      <c r="HV288" s="82"/>
      <c r="HW288" s="82"/>
      <c r="HX288" s="82"/>
      <c r="HY288" s="82"/>
      <c r="HZ288" s="82"/>
      <c r="IA288" s="82"/>
      <c r="IB288" s="82"/>
      <c r="IC288" s="82"/>
      <c r="ID288" s="82"/>
      <c r="IE288" s="82"/>
      <c r="IF288" s="82"/>
      <c r="IG288" s="82"/>
      <c r="IH288" s="82"/>
      <c r="II288" s="82"/>
      <c r="IJ288" s="82"/>
      <c r="IK288" s="82"/>
      <c r="IL288" s="82"/>
      <c r="IM288" s="82"/>
      <c r="IN288" s="82"/>
      <c r="IO288" s="82"/>
      <c r="IP288" s="82"/>
      <c r="IQ288" s="82"/>
      <c r="IR288" s="82"/>
      <c r="IS288" s="82"/>
      <c r="IT288" s="82"/>
      <c r="IU288" s="82"/>
      <c r="IV288" s="82"/>
      <c r="IW288" s="82"/>
      <c r="IX288" s="82"/>
      <c r="IY288" s="82"/>
      <c r="IZ288" s="82"/>
      <c r="JA288" s="82"/>
      <c r="JB288" s="82"/>
      <c r="JC288" s="82"/>
      <c r="JD288" s="82"/>
      <c r="JE288" s="82"/>
      <c r="JF288" s="82"/>
      <c r="JG288" s="82"/>
      <c r="JH288" s="82"/>
      <c r="JI288" s="82"/>
      <c r="JJ288" s="82"/>
      <c r="JK288" s="82"/>
      <c r="JL288" s="82"/>
      <c r="JM288" s="82"/>
      <c r="JN288" s="82"/>
      <c r="JO288" s="82"/>
      <c r="JP288" s="82"/>
      <c r="JQ288" s="82"/>
      <c r="JR288" s="82"/>
      <c r="JS288" s="82"/>
      <c r="JT288" s="82"/>
      <c r="JU288" s="82"/>
      <c r="JV288" s="82"/>
      <c r="JW288" s="82"/>
      <c r="JX288" s="82"/>
      <c r="JY288" s="82"/>
      <c r="JZ288" s="82"/>
      <c r="KA288" s="82"/>
      <c r="KB288" s="82"/>
      <c r="KC288" s="82"/>
      <c r="KD288" s="82"/>
      <c r="KE288" s="82"/>
      <c r="KF288" s="82"/>
      <c r="KG288" s="82"/>
      <c r="KH288" s="82"/>
      <c r="KI288" s="82"/>
      <c r="KJ288" s="82"/>
      <c r="KK288" s="82"/>
      <c r="KL288" s="82"/>
      <c r="KM288" s="82"/>
      <c r="KN288" s="82"/>
      <c r="KO288" s="82"/>
      <c r="KP288" s="82"/>
      <c r="KQ288" s="82"/>
      <c r="KR288" s="82"/>
      <c r="KS288" s="82"/>
      <c r="KT288" s="82"/>
      <c r="KU288" s="82"/>
      <c r="KV288" s="82"/>
      <c r="KW288" s="82"/>
      <c r="KX288" s="82"/>
      <c r="KY288" s="82"/>
      <c r="KZ288" s="82"/>
      <c r="LA288" s="82"/>
      <c r="LB288" s="82"/>
      <c r="LC288" s="82"/>
      <c r="LD288" s="82"/>
      <c r="LE288" s="82"/>
      <c r="LF288" s="82"/>
      <c r="LG288" s="82"/>
      <c r="LH288" s="82"/>
      <c r="LI288" s="82"/>
      <c r="LJ288" s="82"/>
      <c r="LK288" s="82"/>
      <c r="LL288" s="82"/>
      <c r="LM288" s="82"/>
      <c r="LN288" s="82"/>
      <c r="LO288" s="82"/>
      <c r="LP288" s="82"/>
      <c r="LQ288" s="82"/>
      <c r="LR288" s="82"/>
      <c r="LS288" s="82"/>
      <c r="LT288" s="82"/>
      <c r="LU288" s="82"/>
      <c r="LV288" s="82"/>
      <c r="LW288" s="82"/>
      <c r="LX288" s="82"/>
      <c r="LY288" s="82"/>
      <c r="LZ288" s="82"/>
      <c r="MA288" s="82"/>
      <c r="MB288" s="82"/>
      <c r="MC288" s="82"/>
      <c r="MD288" s="82"/>
      <c r="ME288" s="82"/>
      <c r="MF288" s="82"/>
      <c r="MG288" s="82"/>
      <c r="MH288" s="82"/>
      <c r="MI288" s="82"/>
      <c r="MJ288" s="82"/>
      <c r="MK288" s="82"/>
      <c r="ML288" s="82"/>
      <c r="MM288" s="82"/>
      <c r="MN288" s="82"/>
      <c r="MO288" s="82"/>
      <c r="MP288" s="82"/>
      <c r="MQ288" s="82"/>
      <c r="MR288" s="82"/>
      <c r="MS288" s="82"/>
      <c r="MT288" s="82"/>
      <c r="MU288" s="82"/>
      <c r="MV288" s="82"/>
      <c r="MW288" s="82"/>
      <c r="MX288" s="82"/>
      <c r="MY288" s="82"/>
      <c r="MZ288" s="82"/>
      <c r="NA288" s="82"/>
      <c r="NB288" s="82"/>
      <c r="NC288" s="82"/>
      <c r="ND288" s="82"/>
      <c r="NE288" s="82"/>
      <c r="NF288" s="82"/>
      <c r="NG288" s="82"/>
      <c r="NH288" s="82"/>
      <c r="NI288" s="82"/>
      <c r="NJ288" s="82"/>
      <c r="NK288" s="82"/>
      <c r="NL288" s="82"/>
      <c r="NM288" s="82"/>
      <c r="NN288" s="82"/>
      <c r="NO288" s="82"/>
      <c r="NP288" s="82"/>
      <c r="NQ288" s="82"/>
      <c r="NR288" s="82"/>
      <c r="NS288" s="82"/>
      <c r="NT288" s="82"/>
      <c r="NU288" s="82"/>
      <c r="NV288" s="82"/>
      <c r="NW288" s="82"/>
      <c r="NX288" s="82"/>
      <c r="NY288" s="82"/>
      <c r="NZ288" s="82"/>
      <c r="OA288" s="82"/>
      <c r="OB288" s="82"/>
      <c r="OC288" s="82"/>
      <c r="OD288" s="82"/>
      <c r="OE288" s="82"/>
      <c r="OF288" s="82"/>
      <c r="OG288" s="82"/>
      <c r="OH288" s="82"/>
      <c r="OI288" s="82"/>
      <c r="OJ288" s="82"/>
      <c r="OK288" s="82"/>
      <c r="OL288" s="82"/>
      <c r="OM288" s="82"/>
      <c r="ON288" s="82"/>
      <c r="OO288" s="82"/>
      <c r="OP288" s="82"/>
      <c r="OQ288" s="82"/>
      <c r="OR288" s="82"/>
      <c r="OS288" s="82"/>
      <c r="OT288" s="82"/>
      <c r="OU288" s="82"/>
      <c r="OV288" s="82"/>
      <c r="OW288" s="82"/>
      <c r="OX288" s="82"/>
      <c r="OY288" s="82"/>
      <c r="OZ288" s="82"/>
      <c r="PA288" s="82"/>
      <c r="PB288" s="82"/>
      <c r="PC288" s="82"/>
      <c r="PD288" s="82"/>
      <c r="PE288" s="82"/>
      <c r="PF288" s="82"/>
      <c r="PG288" s="82"/>
      <c r="PH288" s="82"/>
      <c r="PI288" s="82"/>
      <c r="PJ288" s="82"/>
      <c r="PK288" s="82"/>
      <c r="PL288" s="82"/>
      <c r="PM288" s="82"/>
      <c r="PN288" s="82"/>
      <c r="PO288" s="82"/>
      <c r="PP288" s="82"/>
      <c r="PQ288" s="82"/>
      <c r="PR288" s="82"/>
      <c r="PS288" s="82"/>
      <c r="PT288" s="82"/>
      <c r="PU288" s="82"/>
      <c r="PV288" s="82"/>
      <c r="PW288" s="82"/>
      <c r="PX288" s="82"/>
      <c r="PY288" s="82"/>
      <c r="PZ288" s="82"/>
      <c r="QA288" s="82"/>
      <c r="QB288" s="82"/>
      <c r="QC288" s="82"/>
      <c r="QD288" s="82"/>
      <c r="QE288" s="82"/>
      <c r="QF288" s="82"/>
      <c r="QG288" s="82"/>
      <c r="QH288" s="82"/>
      <c r="QI288" s="82"/>
      <c r="QJ288" s="82"/>
      <c r="QK288" s="82"/>
      <c r="QL288" s="82"/>
      <c r="QM288" s="82"/>
      <c r="QN288" s="82"/>
      <c r="QO288" s="82"/>
      <c r="QP288" s="82"/>
      <c r="QQ288" s="82"/>
      <c r="QR288" s="82"/>
      <c r="QS288" s="82"/>
      <c r="QT288" s="82"/>
      <c r="QU288" s="82"/>
      <c r="QV288" s="82"/>
      <c r="QW288" s="82"/>
      <c r="QX288" s="82"/>
      <c r="QY288" s="82"/>
      <c r="QZ288" s="82"/>
      <c r="RA288" s="82"/>
      <c r="RB288" s="82"/>
      <c r="RC288" s="82"/>
      <c r="RD288" s="82"/>
      <c r="RE288" s="82"/>
      <c r="RF288" s="82"/>
      <c r="RG288" s="82"/>
      <c r="RH288" s="82"/>
      <c r="RI288" s="82"/>
      <c r="RJ288" s="82"/>
      <c r="RK288" s="82"/>
      <c r="RL288" s="82"/>
      <c r="RM288" s="82"/>
      <c r="RN288" s="82"/>
      <c r="RO288" s="82"/>
      <c r="RP288" s="82"/>
      <c r="RQ288" s="82"/>
      <c r="RR288" s="82"/>
      <c r="RS288" s="82"/>
      <c r="RT288" s="82"/>
      <c r="RU288" s="82"/>
      <c r="RV288" s="82"/>
      <c r="RW288" s="82"/>
      <c r="RX288" s="82"/>
      <c r="RY288" s="82"/>
      <c r="RZ288" s="82"/>
      <c r="SA288" s="82"/>
      <c r="SB288" s="82"/>
      <c r="SC288" s="82"/>
      <c r="SD288" s="82"/>
      <c r="SE288" s="82"/>
      <c r="SF288" s="82"/>
      <c r="SG288" s="82"/>
      <c r="SH288" s="82"/>
      <c r="SI288" s="82"/>
      <c r="SJ288" s="82"/>
      <c r="SK288" s="82"/>
      <c r="SL288" s="82"/>
      <c r="SM288" s="82"/>
      <c r="SN288" s="82"/>
      <c r="SO288" s="82"/>
      <c r="SP288" s="82"/>
      <c r="SQ288" s="82"/>
      <c r="SR288" s="82"/>
      <c r="SS288" s="82"/>
      <c r="ST288" s="82"/>
      <c r="SU288" s="82"/>
      <c r="SV288" s="82"/>
      <c r="SW288" s="82"/>
      <c r="SX288" s="82"/>
      <c r="SY288" s="82"/>
      <c r="SZ288" s="82"/>
      <c r="TA288" s="82"/>
      <c r="TB288" s="82"/>
      <c r="TC288" s="82"/>
      <c r="TD288" s="82"/>
      <c r="TE288" s="82"/>
      <c r="TF288" s="82"/>
      <c r="TG288" s="82"/>
      <c r="TH288" s="82"/>
      <c r="TI288" s="82"/>
      <c r="TJ288" s="82"/>
      <c r="TK288" s="82"/>
      <c r="TL288" s="82"/>
      <c r="TM288" s="82"/>
      <c r="TN288" s="82"/>
      <c r="TO288" s="82"/>
      <c r="TP288" s="82"/>
      <c r="TQ288" s="82"/>
      <c r="TR288" s="82"/>
      <c r="TS288" s="82"/>
      <c r="TT288" s="82"/>
      <c r="TU288" s="82"/>
      <c r="TV288" s="82"/>
      <c r="TW288" s="82"/>
      <c r="TX288" s="82"/>
      <c r="TY288" s="82"/>
      <c r="TZ288" s="82"/>
      <c r="UA288" s="82"/>
      <c r="UB288" s="82"/>
      <c r="UC288" s="82"/>
      <c r="UD288" s="82"/>
      <c r="UE288" s="82"/>
      <c r="UF288" s="82"/>
      <c r="UG288" s="82"/>
      <c r="UH288" s="82"/>
      <c r="UI288" s="82"/>
      <c r="UJ288" s="82"/>
      <c r="UK288" s="82"/>
      <c r="UL288" s="82"/>
      <c r="UM288" s="82"/>
      <c r="UN288" s="82"/>
      <c r="UO288" s="82"/>
      <c r="UP288" s="82"/>
      <c r="UQ288" s="82"/>
      <c r="UR288" s="82"/>
      <c r="US288" s="82"/>
      <c r="UT288" s="82"/>
      <c r="UU288" s="82"/>
      <c r="UV288" s="82"/>
      <c r="UW288" s="82"/>
      <c r="UX288" s="82"/>
      <c r="UY288" s="82"/>
      <c r="UZ288" s="82"/>
      <c r="VA288" s="82"/>
      <c r="VB288" s="82"/>
      <c r="VC288" s="82"/>
      <c r="VD288" s="82"/>
      <c r="VE288" s="82"/>
      <c r="VF288" s="82"/>
      <c r="VG288" s="82"/>
      <c r="VH288" s="82"/>
      <c r="VI288" s="82"/>
      <c r="VJ288" s="82"/>
      <c r="VK288" s="82"/>
      <c r="VL288" s="82"/>
      <c r="VM288" s="82"/>
      <c r="VN288" s="82"/>
      <c r="VO288" s="82"/>
      <c r="VP288" s="82"/>
      <c r="VQ288" s="82"/>
      <c r="VR288" s="82"/>
      <c r="VS288" s="82"/>
      <c r="VT288" s="82"/>
      <c r="VU288" s="82"/>
      <c r="VV288" s="82"/>
      <c r="VW288" s="82"/>
      <c r="VX288" s="82"/>
      <c r="VY288" s="82"/>
      <c r="VZ288" s="82"/>
      <c r="WA288" s="82"/>
      <c r="WB288" s="82"/>
      <c r="WC288" s="82"/>
      <c r="WD288" s="82"/>
      <c r="WE288" s="82"/>
      <c r="WF288" s="82"/>
      <c r="WG288" s="82"/>
      <c r="WH288" s="82"/>
      <c r="WI288" s="82"/>
      <c r="WJ288" s="82"/>
      <c r="WK288" s="82"/>
      <c r="WL288" s="82"/>
      <c r="WM288" s="82"/>
      <c r="WN288" s="82"/>
      <c r="WO288" s="82"/>
      <c r="WP288" s="82"/>
      <c r="WQ288" s="82"/>
      <c r="WR288" s="82"/>
      <c r="WS288" s="82"/>
      <c r="WT288" s="82"/>
      <c r="WU288" s="82"/>
      <c r="WV288" s="82"/>
      <c r="WW288" s="82"/>
      <c r="WX288" s="82"/>
      <c r="WY288" s="82"/>
      <c r="WZ288" s="82"/>
      <c r="XA288" s="82"/>
      <c r="XB288" s="82"/>
      <c r="XC288" s="82"/>
      <c r="XD288" s="82"/>
      <c r="XE288" s="82"/>
      <c r="XF288" s="82"/>
      <c r="XG288" s="82"/>
      <c r="XH288" s="82"/>
      <c r="XI288" s="82"/>
      <c r="XJ288" s="82"/>
      <c r="XK288" s="82"/>
      <c r="XL288" s="82"/>
      <c r="XM288" s="82"/>
      <c r="XN288" s="82"/>
      <c r="XO288" s="82"/>
      <c r="XP288" s="82"/>
      <c r="XQ288" s="82"/>
      <c r="XR288" s="82"/>
      <c r="XS288" s="82"/>
      <c r="XT288" s="82"/>
      <c r="XU288" s="82"/>
      <c r="XV288" s="82"/>
      <c r="XW288" s="82"/>
      <c r="XX288" s="82"/>
      <c r="XY288" s="82"/>
      <c r="XZ288" s="82"/>
      <c r="YA288" s="82"/>
      <c r="YB288" s="82"/>
      <c r="YC288" s="82"/>
      <c r="YD288" s="82"/>
      <c r="YE288" s="82"/>
      <c r="YF288" s="82"/>
      <c r="YG288" s="82"/>
      <c r="YH288" s="82"/>
      <c r="YI288" s="82"/>
      <c r="YJ288" s="82"/>
      <c r="YK288" s="82"/>
      <c r="YL288" s="82"/>
      <c r="YM288" s="82"/>
      <c r="YN288" s="82"/>
      <c r="YO288" s="82"/>
      <c r="YP288" s="82"/>
      <c r="YQ288" s="82"/>
      <c r="YR288" s="82"/>
      <c r="YS288" s="82"/>
      <c r="YT288" s="82"/>
      <c r="YU288" s="82"/>
      <c r="YV288" s="82"/>
      <c r="YW288" s="82"/>
      <c r="YX288" s="82"/>
      <c r="YY288" s="82"/>
      <c r="YZ288" s="82"/>
      <c r="ZA288" s="82"/>
      <c r="ZB288" s="82"/>
      <c r="ZC288" s="82"/>
      <c r="ZD288" s="82"/>
      <c r="ZE288" s="82"/>
      <c r="ZF288" s="82"/>
      <c r="ZG288" s="82"/>
      <c r="ZH288" s="82"/>
      <c r="ZI288" s="82"/>
      <c r="ZJ288" s="82"/>
      <c r="ZK288" s="82"/>
      <c r="ZL288" s="82"/>
      <c r="ZM288" s="82"/>
      <c r="ZN288" s="82"/>
      <c r="ZO288" s="82"/>
      <c r="ZP288" s="82"/>
      <c r="ZQ288" s="82"/>
      <c r="ZR288" s="82"/>
      <c r="ZS288" s="82"/>
      <c r="ZT288" s="82"/>
      <c r="ZU288" s="82"/>
      <c r="ZV288" s="82"/>
      <c r="ZW288" s="82"/>
      <c r="ZX288" s="82"/>
      <c r="ZY288" s="82"/>
      <c r="ZZ288" s="82"/>
      <c r="AAA288" s="82"/>
      <c r="AAB288" s="82"/>
      <c r="AAC288" s="82"/>
      <c r="AAD288" s="82"/>
      <c r="AAE288" s="82"/>
      <c r="AAF288" s="82"/>
      <c r="AAG288" s="82"/>
      <c r="AAH288" s="82"/>
      <c r="AAI288" s="82"/>
      <c r="AAJ288" s="82"/>
      <c r="AAK288" s="82"/>
      <c r="AAL288" s="82"/>
      <c r="AAM288" s="82"/>
      <c r="AAN288" s="82"/>
      <c r="AAO288" s="82"/>
      <c r="AAP288" s="82"/>
      <c r="AAQ288" s="82"/>
      <c r="AAR288" s="82"/>
      <c r="AAS288" s="82"/>
      <c r="AAT288" s="82"/>
      <c r="AAU288" s="82"/>
      <c r="AAV288" s="82"/>
      <c r="AAW288" s="82"/>
      <c r="AAX288" s="82"/>
      <c r="AAY288" s="82"/>
      <c r="AAZ288" s="82"/>
      <c r="ABA288" s="82"/>
      <c r="ABB288" s="82"/>
      <c r="ABC288" s="82"/>
      <c r="ABD288" s="82"/>
      <c r="ABE288" s="82"/>
      <c r="ABF288" s="82"/>
      <c r="ABG288" s="82"/>
      <c r="ABH288" s="82"/>
      <c r="ABI288" s="82"/>
      <c r="ABJ288" s="82"/>
      <c r="ABK288" s="82"/>
      <c r="ABL288" s="82"/>
      <c r="ABM288" s="82"/>
      <c r="ABN288" s="82"/>
      <c r="ABO288" s="82"/>
      <c r="ABP288" s="82"/>
      <c r="ABQ288" s="82"/>
      <c r="ABR288" s="82"/>
      <c r="ABS288" s="82"/>
      <c r="ABT288" s="82"/>
      <c r="ABU288" s="82"/>
      <c r="ABV288" s="82"/>
      <c r="ABW288" s="82"/>
      <c r="ABX288" s="82"/>
      <c r="ABY288" s="82"/>
      <c r="ABZ288" s="82"/>
      <c r="ACA288" s="82"/>
      <c r="ACB288" s="82"/>
      <c r="ACC288" s="82"/>
      <c r="ACD288" s="82"/>
      <c r="ACE288" s="82"/>
      <c r="ACF288" s="82"/>
      <c r="ACG288" s="82"/>
      <c r="ACH288" s="82"/>
      <c r="ACI288" s="82"/>
      <c r="ACJ288" s="82"/>
      <c r="ACK288" s="82"/>
      <c r="ACL288" s="82"/>
      <c r="ACM288" s="82"/>
      <c r="ACN288" s="82"/>
      <c r="ACO288" s="82"/>
      <c r="ACP288" s="82"/>
      <c r="ACQ288" s="82"/>
      <c r="ACR288" s="82"/>
      <c r="ACS288" s="82"/>
      <c r="ACT288" s="82"/>
      <c r="ACU288" s="82"/>
      <c r="ACV288" s="82"/>
      <c r="ACW288" s="82"/>
      <c r="ACX288" s="82"/>
      <c r="ACY288" s="82"/>
      <c r="ACZ288" s="82"/>
      <c r="ADA288" s="82"/>
      <c r="ADB288" s="82"/>
      <c r="ADC288" s="82"/>
      <c r="ADD288" s="82"/>
      <c r="ADE288" s="82"/>
      <c r="ADF288" s="82"/>
      <c r="ADG288" s="82"/>
      <c r="ADH288" s="82"/>
      <c r="ADI288" s="82"/>
      <c r="ADJ288" s="82"/>
      <c r="ADK288" s="82"/>
      <c r="ADL288" s="82"/>
      <c r="ADM288" s="82"/>
      <c r="ADN288" s="82"/>
      <c r="ADO288" s="82"/>
      <c r="ADP288" s="82"/>
      <c r="ADQ288" s="82"/>
      <c r="ADR288" s="82"/>
      <c r="ADS288" s="82"/>
      <c r="ADT288" s="82"/>
      <c r="ADU288" s="82"/>
      <c r="ADV288" s="82"/>
      <c r="ADW288" s="82"/>
      <c r="ADX288" s="82"/>
      <c r="ADY288" s="82"/>
      <c r="ADZ288" s="82"/>
      <c r="AEA288" s="82"/>
      <c r="AEB288" s="82"/>
      <c r="AEC288" s="82"/>
      <c r="AED288" s="82"/>
      <c r="AEE288" s="82"/>
      <c r="AEF288" s="82"/>
      <c r="AEG288" s="82"/>
      <c r="AEH288" s="82"/>
      <c r="AEI288" s="82"/>
      <c r="AEJ288" s="82"/>
      <c r="AEK288" s="82"/>
      <c r="AEL288" s="82"/>
      <c r="AEM288" s="82"/>
      <c r="AEN288" s="82"/>
      <c r="AEO288" s="82"/>
      <c r="AEP288" s="82"/>
      <c r="AEQ288" s="82"/>
      <c r="AER288" s="82"/>
      <c r="AES288" s="82"/>
      <c r="AET288" s="82"/>
      <c r="AEU288" s="82"/>
      <c r="AEV288" s="82"/>
      <c r="AEW288" s="82"/>
      <c r="AEX288" s="82"/>
      <c r="AEY288" s="82"/>
      <c r="AEZ288" s="82"/>
      <c r="AFA288" s="82"/>
      <c r="AFB288" s="82"/>
      <c r="AFC288" s="82"/>
      <c r="AFD288" s="82"/>
      <c r="AFE288" s="82"/>
      <c r="AFF288" s="82"/>
      <c r="AFG288" s="82"/>
      <c r="AFH288" s="82"/>
      <c r="AFI288" s="82"/>
      <c r="AFJ288" s="82"/>
      <c r="AFK288" s="82"/>
      <c r="AFL288" s="82"/>
      <c r="AFM288" s="82"/>
      <c r="AFN288" s="82"/>
      <c r="AFO288" s="82"/>
      <c r="AFP288" s="82"/>
      <c r="AFQ288" s="82"/>
      <c r="AFR288" s="82"/>
      <c r="AFS288" s="82"/>
      <c r="AFT288" s="82"/>
      <c r="AFU288" s="82"/>
      <c r="AFV288" s="82"/>
      <c r="AFW288" s="82"/>
      <c r="AFX288" s="82"/>
      <c r="AFY288" s="82"/>
      <c r="AFZ288" s="82"/>
      <c r="AGA288" s="82"/>
      <c r="AGB288" s="82"/>
      <c r="AGC288" s="82"/>
      <c r="AGD288" s="82"/>
      <c r="AGE288" s="82"/>
      <c r="AGF288" s="82"/>
      <c r="AGG288" s="82"/>
      <c r="AGH288" s="82"/>
      <c r="AGI288" s="82"/>
      <c r="AGJ288" s="82"/>
      <c r="AGK288" s="82"/>
      <c r="AGL288" s="82"/>
      <c r="AGM288" s="82"/>
      <c r="AGN288" s="82"/>
      <c r="AGO288" s="82"/>
      <c r="AGP288" s="82"/>
      <c r="AGQ288" s="82"/>
      <c r="AGR288" s="82"/>
      <c r="AGS288" s="82"/>
      <c r="AGT288" s="82"/>
      <c r="AGU288" s="82"/>
      <c r="AGV288" s="82"/>
      <c r="AGW288" s="82"/>
      <c r="AGX288" s="82"/>
      <c r="AGY288" s="82"/>
      <c r="AGZ288" s="82"/>
      <c r="AHA288" s="82"/>
      <c r="AHB288" s="82"/>
      <c r="AHC288" s="82"/>
      <c r="AHD288" s="82"/>
      <c r="AHE288" s="82"/>
      <c r="AHF288" s="82"/>
      <c r="AHG288" s="82"/>
      <c r="AHH288" s="82"/>
      <c r="AHI288" s="82"/>
      <c r="AHJ288" s="82"/>
      <c r="AHK288" s="82"/>
      <c r="AHL288" s="82"/>
      <c r="AHM288" s="82"/>
      <c r="AHN288" s="82"/>
      <c r="AHO288" s="82"/>
      <c r="AHP288" s="82"/>
      <c r="AHQ288" s="82"/>
      <c r="AHR288" s="82"/>
      <c r="AHS288" s="82"/>
      <c r="AHT288" s="82"/>
      <c r="AHU288" s="82"/>
      <c r="AHV288" s="82"/>
      <c r="AHW288" s="82"/>
      <c r="AHX288" s="82"/>
      <c r="AHY288" s="82"/>
      <c r="AHZ288" s="82"/>
      <c r="AIA288" s="82"/>
      <c r="AIB288" s="82"/>
      <c r="AIC288" s="82"/>
      <c r="AID288" s="82"/>
      <c r="AIE288" s="82"/>
      <c r="AIF288" s="82"/>
      <c r="AIG288" s="82"/>
      <c r="AIH288" s="82"/>
      <c r="AII288" s="82"/>
      <c r="AIJ288" s="82"/>
      <c r="AIK288" s="82"/>
      <c r="AIL288" s="82"/>
      <c r="AIM288" s="82"/>
      <c r="AIN288" s="82"/>
      <c r="AIO288" s="82"/>
      <c r="AIP288" s="82"/>
      <c r="AIQ288" s="82"/>
      <c r="AIR288" s="82"/>
      <c r="AIS288" s="82"/>
      <c r="AIT288" s="82"/>
      <c r="AIU288" s="82"/>
      <c r="AIV288" s="82"/>
      <c r="AIW288" s="82"/>
      <c r="AIX288" s="82"/>
      <c r="AIY288" s="82"/>
      <c r="AIZ288" s="82"/>
      <c r="AJA288" s="82"/>
      <c r="AJB288" s="82"/>
      <c r="AJC288" s="82"/>
      <c r="AJD288" s="82"/>
      <c r="AJE288" s="82"/>
      <c r="AJF288" s="82"/>
      <c r="AJG288" s="82"/>
      <c r="AJH288" s="82"/>
      <c r="AJI288" s="82"/>
      <c r="AJJ288" s="82"/>
      <c r="AJK288" s="82"/>
      <c r="AJL288" s="82"/>
      <c r="AJM288" s="82"/>
      <c r="AJN288" s="82"/>
      <c r="AJO288" s="82"/>
      <c r="AJP288" s="82"/>
      <c r="AJQ288" s="82"/>
      <c r="AJR288" s="82"/>
      <c r="AJS288" s="82"/>
      <c r="AJT288" s="82"/>
      <c r="AJU288" s="82"/>
      <c r="AJV288" s="82"/>
      <c r="AJW288" s="82"/>
      <c r="AJX288" s="82"/>
      <c r="AJY288" s="82"/>
      <c r="AJZ288" s="82"/>
      <c r="AKA288" s="82"/>
      <c r="AKB288" s="82"/>
      <c r="AKC288" s="82"/>
      <c r="AKD288" s="82"/>
      <c r="AKE288" s="82"/>
      <c r="AKF288" s="82"/>
      <c r="AKG288" s="82"/>
      <c r="AKH288" s="82"/>
      <c r="AKI288" s="82"/>
      <c r="AKJ288" s="82"/>
      <c r="AKK288" s="82"/>
      <c r="AKL288" s="82"/>
      <c r="AKM288" s="82"/>
      <c r="AKN288" s="82"/>
      <c r="AKO288" s="82"/>
      <c r="AKP288" s="82"/>
      <c r="AKQ288" s="82"/>
      <c r="AKR288" s="82"/>
      <c r="AKS288" s="82"/>
      <c r="AKT288" s="82"/>
      <c r="AKU288" s="82"/>
      <c r="AKV288" s="82"/>
      <c r="AKW288" s="82"/>
      <c r="AKX288" s="82"/>
      <c r="AKY288" s="82"/>
      <c r="AKZ288" s="82"/>
      <c r="ALA288" s="82"/>
      <c r="ALB288" s="82"/>
      <c r="ALC288" s="82"/>
      <c r="ALD288" s="82"/>
      <c r="ALE288" s="82"/>
      <c r="ALF288" s="82"/>
      <c r="ALG288" s="82"/>
      <c r="ALH288" s="82"/>
      <c r="ALI288" s="82"/>
      <c r="ALJ288" s="82"/>
      <c r="ALK288" s="82"/>
      <c r="ALL288" s="82"/>
      <c r="ALM288" s="82"/>
      <c r="ALN288" s="82"/>
      <c r="ALO288" s="82"/>
      <c r="ALP288" s="82"/>
      <c r="ALQ288" s="82"/>
      <c r="ALR288" s="82"/>
      <c r="ALS288" s="82"/>
      <c r="ALT288" s="82"/>
      <c r="ALU288" s="82"/>
      <c r="ALV288" s="82"/>
      <c r="ALW288" s="82"/>
      <c r="ALX288" s="82"/>
      <c r="ALY288" s="82"/>
      <c r="ALZ288" s="82"/>
      <c r="AMA288" s="82"/>
      <c r="AMB288" s="82"/>
      <c r="AMC288" s="82"/>
      <c r="AMD288" s="82"/>
      <c r="AME288" s="82"/>
      <c r="AMF288" s="82"/>
      <c r="AMG288" s="82"/>
      <c r="AMH288" s="82"/>
      <c r="AMI288" s="82"/>
      <c r="AMJ288" s="82"/>
    </row>
    <row r="289" spans="1:1024" s="84" customFormat="1" ht="27.75" customHeight="1" outlineLevel="1" x14ac:dyDescent="0.2">
      <c r="A289" s="97" t="s">
        <v>752</v>
      </c>
      <c r="B289" s="97" t="s">
        <v>317</v>
      </c>
      <c r="C289" s="98" t="s">
        <v>15</v>
      </c>
      <c r="D289" s="99" t="s">
        <v>673</v>
      </c>
      <c r="E289" s="100" t="s">
        <v>331</v>
      </c>
      <c r="F289" s="208">
        <v>5</v>
      </c>
      <c r="G289" s="196"/>
      <c r="H289" s="93"/>
      <c r="I289" s="101">
        <f t="shared" si="19"/>
        <v>0</v>
      </c>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c r="FX289" s="82"/>
      <c r="FY289" s="82"/>
      <c r="FZ289" s="82"/>
      <c r="GA289" s="82"/>
      <c r="GB289" s="82"/>
      <c r="GC289" s="82"/>
      <c r="GD289" s="82"/>
      <c r="GE289" s="82"/>
      <c r="GF289" s="82"/>
      <c r="GG289" s="82"/>
      <c r="GH289" s="82"/>
      <c r="GI289" s="82"/>
      <c r="GJ289" s="82"/>
      <c r="GK289" s="82"/>
      <c r="GL289" s="82"/>
      <c r="GM289" s="82"/>
      <c r="GN289" s="82"/>
      <c r="GO289" s="82"/>
      <c r="GP289" s="82"/>
      <c r="GQ289" s="82"/>
      <c r="GR289" s="82"/>
      <c r="GS289" s="82"/>
      <c r="GT289" s="82"/>
      <c r="GU289" s="82"/>
      <c r="GV289" s="82"/>
      <c r="GW289" s="82"/>
      <c r="GX289" s="82"/>
      <c r="GY289" s="82"/>
      <c r="GZ289" s="82"/>
      <c r="HA289" s="82"/>
      <c r="HB289" s="82"/>
      <c r="HC289" s="82"/>
      <c r="HD289" s="82"/>
      <c r="HE289" s="82"/>
      <c r="HF289" s="82"/>
      <c r="HG289" s="82"/>
      <c r="HH289" s="82"/>
      <c r="HI289" s="82"/>
      <c r="HJ289" s="82"/>
      <c r="HK289" s="82"/>
      <c r="HL289" s="82"/>
      <c r="HM289" s="82"/>
      <c r="HN289" s="82"/>
      <c r="HO289" s="82"/>
      <c r="HP289" s="82"/>
      <c r="HQ289" s="82"/>
      <c r="HR289" s="82"/>
      <c r="HS289" s="82"/>
      <c r="HT289" s="82"/>
      <c r="HU289" s="82"/>
      <c r="HV289" s="82"/>
      <c r="HW289" s="82"/>
      <c r="HX289" s="82"/>
      <c r="HY289" s="82"/>
      <c r="HZ289" s="82"/>
      <c r="IA289" s="82"/>
      <c r="IB289" s="82"/>
      <c r="IC289" s="82"/>
      <c r="ID289" s="82"/>
      <c r="IE289" s="82"/>
      <c r="IF289" s="82"/>
      <c r="IG289" s="82"/>
      <c r="IH289" s="82"/>
      <c r="II289" s="82"/>
      <c r="IJ289" s="82"/>
      <c r="IK289" s="82"/>
      <c r="IL289" s="82"/>
      <c r="IM289" s="82"/>
      <c r="IN289" s="82"/>
      <c r="IO289" s="82"/>
      <c r="IP289" s="82"/>
      <c r="IQ289" s="82"/>
      <c r="IR289" s="82"/>
      <c r="IS289" s="82"/>
      <c r="IT289" s="82"/>
      <c r="IU289" s="82"/>
      <c r="IV289" s="82"/>
      <c r="IW289" s="82"/>
      <c r="IX289" s="82"/>
      <c r="IY289" s="82"/>
      <c r="IZ289" s="82"/>
      <c r="JA289" s="82"/>
      <c r="JB289" s="82"/>
      <c r="JC289" s="82"/>
      <c r="JD289" s="82"/>
      <c r="JE289" s="82"/>
      <c r="JF289" s="82"/>
      <c r="JG289" s="82"/>
      <c r="JH289" s="82"/>
      <c r="JI289" s="82"/>
      <c r="JJ289" s="82"/>
      <c r="JK289" s="82"/>
      <c r="JL289" s="82"/>
      <c r="JM289" s="82"/>
      <c r="JN289" s="82"/>
      <c r="JO289" s="82"/>
      <c r="JP289" s="82"/>
      <c r="JQ289" s="82"/>
      <c r="JR289" s="82"/>
      <c r="JS289" s="82"/>
      <c r="JT289" s="82"/>
      <c r="JU289" s="82"/>
      <c r="JV289" s="82"/>
      <c r="JW289" s="82"/>
      <c r="JX289" s="82"/>
      <c r="JY289" s="82"/>
      <c r="JZ289" s="82"/>
      <c r="KA289" s="82"/>
      <c r="KB289" s="82"/>
      <c r="KC289" s="82"/>
      <c r="KD289" s="82"/>
      <c r="KE289" s="82"/>
      <c r="KF289" s="82"/>
      <c r="KG289" s="82"/>
      <c r="KH289" s="82"/>
      <c r="KI289" s="82"/>
      <c r="KJ289" s="82"/>
      <c r="KK289" s="82"/>
      <c r="KL289" s="82"/>
      <c r="KM289" s="82"/>
      <c r="KN289" s="82"/>
      <c r="KO289" s="82"/>
      <c r="KP289" s="82"/>
      <c r="KQ289" s="82"/>
      <c r="KR289" s="82"/>
      <c r="KS289" s="82"/>
      <c r="KT289" s="82"/>
      <c r="KU289" s="82"/>
      <c r="KV289" s="82"/>
      <c r="KW289" s="82"/>
      <c r="KX289" s="82"/>
      <c r="KY289" s="82"/>
      <c r="KZ289" s="82"/>
      <c r="LA289" s="82"/>
      <c r="LB289" s="82"/>
      <c r="LC289" s="82"/>
      <c r="LD289" s="82"/>
      <c r="LE289" s="82"/>
      <c r="LF289" s="82"/>
      <c r="LG289" s="82"/>
      <c r="LH289" s="82"/>
      <c r="LI289" s="82"/>
      <c r="LJ289" s="82"/>
      <c r="LK289" s="82"/>
      <c r="LL289" s="82"/>
      <c r="LM289" s="82"/>
      <c r="LN289" s="82"/>
      <c r="LO289" s="82"/>
      <c r="LP289" s="82"/>
      <c r="LQ289" s="82"/>
      <c r="LR289" s="82"/>
      <c r="LS289" s="82"/>
      <c r="LT289" s="82"/>
      <c r="LU289" s="82"/>
      <c r="LV289" s="82"/>
      <c r="LW289" s="82"/>
      <c r="LX289" s="82"/>
      <c r="LY289" s="82"/>
      <c r="LZ289" s="82"/>
      <c r="MA289" s="82"/>
      <c r="MB289" s="82"/>
      <c r="MC289" s="82"/>
      <c r="MD289" s="82"/>
      <c r="ME289" s="82"/>
      <c r="MF289" s="82"/>
      <c r="MG289" s="82"/>
      <c r="MH289" s="82"/>
      <c r="MI289" s="82"/>
      <c r="MJ289" s="82"/>
      <c r="MK289" s="82"/>
      <c r="ML289" s="82"/>
      <c r="MM289" s="82"/>
      <c r="MN289" s="82"/>
      <c r="MO289" s="82"/>
      <c r="MP289" s="82"/>
      <c r="MQ289" s="82"/>
      <c r="MR289" s="82"/>
      <c r="MS289" s="82"/>
      <c r="MT289" s="82"/>
      <c r="MU289" s="82"/>
      <c r="MV289" s="82"/>
      <c r="MW289" s="82"/>
      <c r="MX289" s="82"/>
      <c r="MY289" s="82"/>
      <c r="MZ289" s="82"/>
      <c r="NA289" s="82"/>
      <c r="NB289" s="82"/>
      <c r="NC289" s="82"/>
      <c r="ND289" s="82"/>
      <c r="NE289" s="82"/>
      <c r="NF289" s="82"/>
      <c r="NG289" s="82"/>
      <c r="NH289" s="82"/>
      <c r="NI289" s="82"/>
      <c r="NJ289" s="82"/>
      <c r="NK289" s="82"/>
      <c r="NL289" s="82"/>
      <c r="NM289" s="82"/>
      <c r="NN289" s="82"/>
      <c r="NO289" s="82"/>
      <c r="NP289" s="82"/>
      <c r="NQ289" s="82"/>
      <c r="NR289" s="82"/>
      <c r="NS289" s="82"/>
      <c r="NT289" s="82"/>
      <c r="NU289" s="82"/>
      <c r="NV289" s="82"/>
      <c r="NW289" s="82"/>
      <c r="NX289" s="82"/>
      <c r="NY289" s="82"/>
      <c r="NZ289" s="82"/>
      <c r="OA289" s="82"/>
      <c r="OB289" s="82"/>
      <c r="OC289" s="82"/>
      <c r="OD289" s="82"/>
      <c r="OE289" s="82"/>
      <c r="OF289" s="82"/>
      <c r="OG289" s="82"/>
      <c r="OH289" s="82"/>
      <c r="OI289" s="82"/>
      <c r="OJ289" s="82"/>
      <c r="OK289" s="82"/>
      <c r="OL289" s="82"/>
      <c r="OM289" s="82"/>
      <c r="ON289" s="82"/>
      <c r="OO289" s="82"/>
      <c r="OP289" s="82"/>
      <c r="OQ289" s="82"/>
      <c r="OR289" s="82"/>
      <c r="OS289" s="82"/>
      <c r="OT289" s="82"/>
      <c r="OU289" s="82"/>
      <c r="OV289" s="82"/>
      <c r="OW289" s="82"/>
      <c r="OX289" s="82"/>
      <c r="OY289" s="82"/>
      <c r="OZ289" s="82"/>
      <c r="PA289" s="82"/>
      <c r="PB289" s="82"/>
      <c r="PC289" s="82"/>
      <c r="PD289" s="82"/>
      <c r="PE289" s="82"/>
      <c r="PF289" s="82"/>
      <c r="PG289" s="82"/>
      <c r="PH289" s="82"/>
      <c r="PI289" s="82"/>
      <c r="PJ289" s="82"/>
      <c r="PK289" s="82"/>
      <c r="PL289" s="82"/>
      <c r="PM289" s="82"/>
      <c r="PN289" s="82"/>
      <c r="PO289" s="82"/>
      <c r="PP289" s="82"/>
      <c r="PQ289" s="82"/>
      <c r="PR289" s="82"/>
      <c r="PS289" s="82"/>
      <c r="PT289" s="82"/>
      <c r="PU289" s="82"/>
      <c r="PV289" s="82"/>
      <c r="PW289" s="82"/>
      <c r="PX289" s="82"/>
      <c r="PY289" s="82"/>
      <c r="PZ289" s="82"/>
      <c r="QA289" s="82"/>
      <c r="QB289" s="82"/>
      <c r="QC289" s="82"/>
      <c r="QD289" s="82"/>
      <c r="QE289" s="82"/>
      <c r="QF289" s="82"/>
      <c r="QG289" s="82"/>
      <c r="QH289" s="82"/>
      <c r="QI289" s="82"/>
      <c r="QJ289" s="82"/>
      <c r="QK289" s="82"/>
      <c r="QL289" s="82"/>
      <c r="QM289" s="82"/>
      <c r="QN289" s="82"/>
      <c r="QO289" s="82"/>
      <c r="QP289" s="82"/>
      <c r="QQ289" s="82"/>
      <c r="QR289" s="82"/>
      <c r="QS289" s="82"/>
      <c r="QT289" s="82"/>
      <c r="QU289" s="82"/>
      <c r="QV289" s="82"/>
      <c r="QW289" s="82"/>
      <c r="QX289" s="82"/>
      <c r="QY289" s="82"/>
      <c r="QZ289" s="82"/>
      <c r="RA289" s="82"/>
      <c r="RB289" s="82"/>
      <c r="RC289" s="82"/>
      <c r="RD289" s="82"/>
      <c r="RE289" s="82"/>
      <c r="RF289" s="82"/>
      <c r="RG289" s="82"/>
      <c r="RH289" s="82"/>
      <c r="RI289" s="82"/>
      <c r="RJ289" s="82"/>
      <c r="RK289" s="82"/>
      <c r="RL289" s="82"/>
      <c r="RM289" s="82"/>
      <c r="RN289" s="82"/>
      <c r="RO289" s="82"/>
      <c r="RP289" s="82"/>
      <c r="RQ289" s="82"/>
      <c r="RR289" s="82"/>
      <c r="RS289" s="82"/>
      <c r="RT289" s="82"/>
      <c r="RU289" s="82"/>
      <c r="RV289" s="82"/>
      <c r="RW289" s="82"/>
      <c r="RX289" s="82"/>
      <c r="RY289" s="82"/>
      <c r="RZ289" s="82"/>
      <c r="SA289" s="82"/>
      <c r="SB289" s="82"/>
      <c r="SC289" s="82"/>
      <c r="SD289" s="82"/>
      <c r="SE289" s="82"/>
      <c r="SF289" s="82"/>
      <c r="SG289" s="82"/>
      <c r="SH289" s="82"/>
      <c r="SI289" s="82"/>
      <c r="SJ289" s="82"/>
      <c r="SK289" s="82"/>
      <c r="SL289" s="82"/>
      <c r="SM289" s="82"/>
      <c r="SN289" s="82"/>
      <c r="SO289" s="82"/>
      <c r="SP289" s="82"/>
      <c r="SQ289" s="82"/>
      <c r="SR289" s="82"/>
      <c r="SS289" s="82"/>
      <c r="ST289" s="82"/>
      <c r="SU289" s="82"/>
      <c r="SV289" s="82"/>
      <c r="SW289" s="82"/>
      <c r="SX289" s="82"/>
      <c r="SY289" s="82"/>
      <c r="SZ289" s="82"/>
      <c r="TA289" s="82"/>
      <c r="TB289" s="82"/>
      <c r="TC289" s="82"/>
      <c r="TD289" s="82"/>
      <c r="TE289" s="82"/>
      <c r="TF289" s="82"/>
      <c r="TG289" s="82"/>
      <c r="TH289" s="82"/>
      <c r="TI289" s="82"/>
      <c r="TJ289" s="82"/>
      <c r="TK289" s="82"/>
      <c r="TL289" s="82"/>
      <c r="TM289" s="82"/>
      <c r="TN289" s="82"/>
      <c r="TO289" s="82"/>
      <c r="TP289" s="82"/>
      <c r="TQ289" s="82"/>
      <c r="TR289" s="82"/>
      <c r="TS289" s="82"/>
      <c r="TT289" s="82"/>
      <c r="TU289" s="82"/>
      <c r="TV289" s="82"/>
      <c r="TW289" s="82"/>
      <c r="TX289" s="82"/>
      <c r="TY289" s="82"/>
      <c r="TZ289" s="82"/>
      <c r="UA289" s="82"/>
      <c r="UB289" s="82"/>
      <c r="UC289" s="82"/>
      <c r="UD289" s="82"/>
      <c r="UE289" s="82"/>
      <c r="UF289" s="82"/>
      <c r="UG289" s="82"/>
      <c r="UH289" s="82"/>
      <c r="UI289" s="82"/>
      <c r="UJ289" s="82"/>
      <c r="UK289" s="82"/>
      <c r="UL289" s="82"/>
      <c r="UM289" s="82"/>
      <c r="UN289" s="82"/>
      <c r="UO289" s="82"/>
      <c r="UP289" s="82"/>
      <c r="UQ289" s="82"/>
      <c r="UR289" s="82"/>
      <c r="US289" s="82"/>
      <c r="UT289" s="82"/>
      <c r="UU289" s="82"/>
      <c r="UV289" s="82"/>
      <c r="UW289" s="82"/>
      <c r="UX289" s="82"/>
      <c r="UY289" s="82"/>
      <c r="UZ289" s="82"/>
      <c r="VA289" s="82"/>
      <c r="VB289" s="82"/>
      <c r="VC289" s="82"/>
      <c r="VD289" s="82"/>
      <c r="VE289" s="82"/>
      <c r="VF289" s="82"/>
      <c r="VG289" s="82"/>
      <c r="VH289" s="82"/>
      <c r="VI289" s="82"/>
      <c r="VJ289" s="82"/>
      <c r="VK289" s="82"/>
      <c r="VL289" s="82"/>
      <c r="VM289" s="82"/>
      <c r="VN289" s="82"/>
      <c r="VO289" s="82"/>
      <c r="VP289" s="82"/>
      <c r="VQ289" s="82"/>
      <c r="VR289" s="82"/>
      <c r="VS289" s="82"/>
      <c r="VT289" s="82"/>
      <c r="VU289" s="82"/>
      <c r="VV289" s="82"/>
      <c r="VW289" s="82"/>
      <c r="VX289" s="82"/>
      <c r="VY289" s="82"/>
      <c r="VZ289" s="82"/>
      <c r="WA289" s="82"/>
      <c r="WB289" s="82"/>
      <c r="WC289" s="82"/>
      <c r="WD289" s="82"/>
      <c r="WE289" s="82"/>
      <c r="WF289" s="82"/>
      <c r="WG289" s="82"/>
      <c r="WH289" s="82"/>
      <c r="WI289" s="82"/>
      <c r="WJ289" s="82"/>
      <c r="WK289" s="82"/>
      <c r="WL289" s="82"/>
      <c r="WM289" s="82"/>
      <c r="WN289" s="82"/>
      <c r="WO289" s="82"/>
      <c r="WP289" s="82"/>
      <c r="WQ289" s="82"/>
      <c r="WR289" s="82"/>
      <c r="WS289" s="82"/>
      <c r="WT289" s="82"/>
      <c r="WU289" s="82"/>
      <c r="WV289" s="82"/>
      <c r="WW289" s="82"/>
      <c r="WX289" s="82"/>
      <c r="WY289" s="82"/>
      <c r="WZ289" s="82"/>
      <c r="XA289" s="82"/>
      <c r="XB289" s="82"/>
      <c r="XC289" s="82"/>
      <c r="XD289" s="82"/>
      <c r="XE289" s="82"/>
      <c r="XF289" s="82"/>
      <c r="XG289" s="82"/>
      <c r="XH289" s="82"/>
      <c r="XI289" s="82"/>
      <c r="XJ289" s="82"/>
      <c r="XK289" s="82"/>
      <c r="XL289" s="82"/>
      <c r="XM289" s="82"/>
      <c r="XN289" s="82"/>
      <c r="XO289" s="82"/>
      <c r="XP289" s="82"/>
      <c r="XQ289" s="82"/>
      <c r="XR289" s="82"/>
      <c r="XS289" s="82"/>
      <c r="XT289" s="82"/>
      <c r="XU289" s="82"/>
      <c r="XV289" s="82"/>
      <c r="XW289" s="82"/>
      <c r="XX289" s="82"/>
      <c r="XY289" s="82"/>
      <c r="XZ289" s="82"/>
      <c r="YA289" s="82"/>
      <c r="YB289" s="82"/>
      <c r="YC289" s="82"/>
      <c r="YD289" s="82"/>
      <c r="YE289" s="82"/>
      <c r="YF289" s="82"/>
      <c r="YG289" s="82"/>
      <c r="YH289" s="82"/>
      <c r="YI289" s="82"/>
      <c r="YJ289" s="82"/>
      <c r="YK289" s="82"/>
      <c r="YL289" s="82"/>
      <c r="YM289" s="82"/>
      <c r="YN289" s="82"/>
      <c r="YO289" s="82"/>
      <c r="YP289" s="82"/>
      <c r="YQ289" s="82"/>
      <c r="YR289" s="82"/>
      <c r="YS289" s="82"/>
      <c r="YT289" s="82"/>
      <c r="YU289" s="82"/>
      <c r="YV289" s="82"/>
      <c r="YW289" s="82"/>
      <c r="YX289" s="82"/>
      <c r="YY289" s="82"/>
      <c r="YZ289" s="82"/>
      <c r="ZA289" s="82"/>
      <c r="ZB289" s="82"/>
      <c r="ZC289" s="82"/>
      <c r="ZD289" s="82"/>
      <c r="ZE289" s="82"/>
      <c r="ZF289" s="82"/>
      <c r="ZG289" s="82"/>
      <c r="ZH289" s="82"/>
      <c r="ZI289" s="82"/>
      <c r="ZJ289" s="82"/>
      <c r="ZK289" s="82"/>
      <c r="ZL289" s="82"/>
      <c r="ZM289" s="82"/>
      <c r="ZN289" s="82"/>
      <c r="ZO289" s="82"/>
      <c r="ZP289" s="82"/>
      <c r="ZQ289" s="82"/>
      <c r="ZR289" s="82"/>
      <c r="ZS289" s="82"/>
      <c r="ZT289" s="82"/>
      <c r="ZU289" s="82"/>
      <c r="ZV289" s="82"/>
      <c r="ZW289" s="82"/>
      <c r="ZX289" s="82"/>
      <c r="ZY289" s="82"/>
      <c r="ZZ289" s="82"/>
      <c r="AAA289" s="82"/>
      <c r="AAB289" s="82"/>
      <c r="AAC289" s="82"/>
      <c r="AAD289" s="82"/>
      <c r="AAE289" s="82"/>
      <c r="AAF289" s="82"/>
      <c r="AAG289" s="82"/>
      <c r="AAH289" s="82"/>
      <c r="AAI289" s="82"/>
      <c r="AAJ289" s="82"/>
      <c r="AAK289" s="82"/>
      <c r="AAL289" s="82"/>
      <c r="AAM289" s="82"/>
      <c r="AAN289" s="82"/>
      <c r="AAO289" s="82"/>
      <c r="AAP289" s="82"/>
      <c r="AAQ289" s="82"/>
      <c r="AAR289" s="82"/>
      <c r="AAS289" s="82"/>
      <c r="AAT289" s="82"/>
      <c r="AAU289" s="82"/>
      <c r="AAV289" s="82"/>
      <c r="AAW289" s="82"/>
      <c r="AAX289" s="82"/>
      <c r="AAY289" s="82"/>
      <c r="AAZ289" s="82"/>
      <c r="ABA289" s="82"/>
      <c r="ABB289" s="82"/>
      <c r="ABC289" s="82"/>
      <c r="ABD289" s="82"/>
      <c r="ABE289" s="82"/>
      <c r="ABF289" s="82"/>
      <c r="ABG289" s="82"/>
      <c r="ABH289" s="82"/>
      <c r="ABI289" s="82"/>
      <c r="ABJ289" s="82"/>
      <c r="ABK289" s="82"/>
      <c r="ABL289" s="82"/>
      <c r="ABM289" s="82"/>
      <c r="ABN289" s="82"/>
      <c r="ABO289" s="82"/>
      <c r="ABP289" s="82"/>
      <c r="ABQ289" s="82"/>
      <c r="ABR289" s="82"/>
      <c r="ABS289" s="82"/>
      <c r="ABT289" s="82"/>
      <c r="ABU289" s="82"/>
      <c r="ABV289" s="82"/>
      <c r="ABW289" s="82"/>
      <c r="ABX289" s="82"/>
      <c r="ABY289" s="82"/>
      <c r="ABZ289" s="82"/>
      <c r="ACA289" s="82"/>
      <c r="ACB289" s="82"/>
      <c r="ACC289" s="82"/>
      <c r="ACD289" s="82"/>
      <c r="ACE289" s="82"/>
      <c r="ACF289" s="82"/>
      <c r="ACG289" s="82"/>
      <c r="ACH289" s="82"/>
      <c r="ACI289" s="82"/>
      <c r="ACJ289" s="82"/>
      <c r="ACK289" s="82"/>
      <c r="ACL289" s="82"/>
      <c r="ACM289" s="82"/>
      <c r="ACN289" s="82"/>
      <c r="ACO289" s="82"/>
      <c r="ACP289" s="82"/>
      <c r="ACQ289" s="82"/>
      <c r="ACR289" s="82"/>
      <c r="ACS289" s="82"/>
      <c r="ACT289" s="82"/>
      <c r="ACU289" s="82"/>
      <c r="ACV289" s="82"/>
      <c r="ACW289" s="82"/>
      <c r="ACX289" s="82"/>
      <c r="ACY289" s="82"/>
      <c r="ACZ289" s="82"/>
      <c r="ADA289" s="82"/>
      <c r="ADB289" s="82"/>
      <c r="ADC289" s="82"/>
      <c r="ADD289" s="82"/>
      <c r="ADE289" s="82"/>
      <c r="ADF289" s="82"/>
      <c r="ADG289" s="82"/>
      <c r="ADH289" s="82"/>
      <c r="ADI289" s="82"/>
      <c r="ADJ289" s="82"/>
      <c r="ADK289" s="82"/>
      <c r="ADL289" s="82"/>
      <c r="ADM289" s="82"/>
      <c r="ADN289" s="82"/>
      <c r="ADO289" s="82"/>
      <c r="ADP289" s="82"/>
      <c r="ADQ289" s="82"/>
      <c r="ADR289" s="82"/>
      <c r="ADS289" s="82"/>
      <c r="ADT289" s="82"/>
      <c r="ADU289" s="82"/>
      <c r="ADV289" s="82"/>
      <c r="ADW289" s="82"/>
      <c r="ADX289" s="82"/>
      <c r="ADY289" s="82"/>
      <c r="ADZ289" s="82"/>
      <c r="AEA289" s="82"/>
      <c r="AEB289" s="82"/>
      <c r="AEC289" s="82"/>
      <c r="AED289" s="82"/>
      <c r="AEE289" s="82"/>
      <c r="AEF289" s="82"/>
      <c r="AEG289" s="82"/>
      <c r="AEH289" s="82"/>
      <c r="AEI289" s="82"/>
      <c r="AEJ289" s="82"/>
      <c r="AEK289" s="82"/>
      <c r="AEL289" s="82"/>
      <c r="AEM289" s="82"/>
      <c r="AEN289" s="82"/>
      <c r="AEO289" s="82"/>
      <c r="AEP289" s="82"/>
      <c r="AEQ289" s="82"/>
      <c r="AER289" s="82"/>
      <c r="AES289" s="82"/>
      <c r="AET289" s="82"/>
      <c r="AEU289" s="82"/>
      <c r="AEV289" s="82"/>
      <c r="AEW289" s="82"/>
      <c r="AEX289" s="82"/>
      <c r="AEY289" s="82"/>
      <c r="AEZ289" s="82"/>
      <c r="AFA289" s="82"/>
      <c r="AFB289" s="82"/>
      <c r="AFC289" s="82"/>
      <c r="AFD289" s="82"/>
      <c r="AFE289" s="82"/>
      <c r="AFF289" s="82"/>
      <c r="AFG289" s="82"/>
      <c r="AFH289" s="82"/>
      <c r="AFI289" s="82"/>
      <c r="AFJ289" s="82"/>
      <c r="AFK289" s="82"/>
      <c r="AFL289" s="82"/>
      <c r="AFM289" s="82"/>
      <c r="AFN289" s="82"/>
      <c r="AFO289" s="82"/>
      <c r="AFP289" s="82"/>
      <c r="AFQ289" s="82"/>
      <c r="AFR289" s="82"/>
      <c r="AFS289" s="82"/>
      <c r="AFT289" s="82"/>
      <c r="AFU289" s="82"/>
      <c r="AFV289" s="82"/>
      <c r="AFW289" s="82"/>
      <c r="AFX289" s="82"/>
      <c r="AFY289" s="82"/>
      <c r="AFZ289" s="82"/>
      <c r="AGA289" s="82"/>
      <c r="AGB289" s="82"/>
      <c r="AGC289" s="82"/>
      <c r="AGD289" s="82"/>
      <c r="AGE289" s="82"/>
      <c r="AGF289" s="82"/>
      <c r="AGG289" s="82"/>
      <c r="AGH289" s="82"/>
      <c r="AGI289" s="82"/>
      <c r="AGJ289" s="82"/>
      <c r="AGK289" s="82"/>
      <c r="AGL289" s="82"/>
      <c r="AGM289" s="82"/>
      <c r="AGN289" s="82"/>
      <c r="AGO289" s="82"/>
      <c r="AGP289" s="82"/>
      <c r="AGQ289" s="82"/>
      <c r="AGR289" s="82"/>
      <c r="AGS289" s="82"/>
      <c r="AGT289" s="82"/>
      <c r="AGU289" s="82"/>
      <c r="AGV289" s="82"/>
      <c r="AGW289" s="82"/>
      <c r="AGX289" s="82"/>
      <c r="AGY289" s="82"/>
      <c r="AGZ289" s="82"/>
      <c r="AHA289" s="82"/>
      <c r="AHB289" s="82"/>
      <c r="AHC289" s="82"/>
      <c r="AHD289" s="82"/>
      <c r="AHE289" s="82"/>
      <c r="AHF289" s="82"/>
      <c r="AHG289" s="82"/>
      <c r="AHH289" s="82"/>
      <c r="AHI289" s="82"/>
      <c r="AHJ289" s="82"/>
      <c r="AHK289" s="82"/>
      <c r="AHL289" s="82"/>
      <c r="AHM289" s="82"/>
      <c r="AHN289" s="82"/>
      <c r="AHO289" s="82"/>
      <c r="AHP289" s="82"/>
      <c r="AHQ289" s="82"/>
      <c r="AHR289" s="82"/>
      <c r="AHS289" s="82"/>
      <c r="AHT289" s="82"/>
      <c r="AHU289" s="82"/>
      <c r="AHV289" s="82"/>
      <c r="AHW289" s="82"/>
      <c r="AHX289" s="82"/>
      <c r="AHY289" s="82"/>
      <c r="AHZ289" s="82"/>
      <c r="AIA289" s="82"/>
      <c r="AIB289" s="82"/>
      <c r="AIC289" s="82"/>
      <c r="AID289" s="82"/>
      <c r="AIE289" s="82"/>
      <c r="AIF289" s="82"/>
      <c r="AIG289" s="82"/>
      <c r="AIH289" s="82"/>
      <c r="AII289" s="82"/>
      <c r="AIJ289" s="82"/>
      <c r="AIK289" s="82"/>
      <c r="AIL289" s="82"/>
      <c r="AIM289" s="82"/>
      <c r="AIN289" s="82"/>
      <c r="AIO289" s="82"/>
      <c r="AIP289" s="82"/>
      <c r="AIQ289" s="82"/>
      <c r="AIR289" s="82"/>
      <c r="AIS289" s="82"/>
      <c r="AIT289" s="82"/>
      <c r="AIU289" s="82"/>
      <c r="AIV289" s="82"/>
      <c r="AIW289" s="82"/>
      <c r="AIX289" s="82"/>
      <c r="AIY289" s="82"/>
      <c r="AIZ289" s="82"/>
      <c r="AJA289" s="82"/>
      <c r="AJB289" s="82"/>
      <c r="AJC289" s="82"/>
      <c r="AJD289" s="82"/>
      <c r="AJE289" s="82"/>
      <c r="AJF289" s="82"/>
      <c r="AJG289" s="82"/>
      <c r="AJH289" s="82"/>
      <c r="AJI289" s="82"/>
      <c r="AJJ289" s="82"/>
      <c r="AJK289" s="82"/>
      <c r="AJL289" s="82"/>
      <c r="AJM289" s="82"/>
      <c r="AJN289" s="82"/>
      <c r="AJO289" s="82"/>
      <c r="AJP289" s="82"/>
      <c r="AJQ289" s="82"/>
      <c r="AJR289" s="82"/>
      <c r="AJS289" s="82"/>
      <c r="AJT289" s="82"/>
      <c r="AJU289" s="82"/>
      <c r="AJV289" s="82"/>
      <c r="AJW289" s="82"/>
      <c r="AJX289" s="82"/>
      <c r="AJY289" s="82"/>
      <c r="AJZ289" s="82"/>
      <c r="AKA289" s="82"/>
      <c r="AKB289" s="82"/>
      <c r="AKC289" s="82"/>
      <c r="AKD289" s="82"/>
      <c r="AKE289" s="82"/>
      <c r="AKF289" s="82"/>
      <c r="AKG289" s="82"/>
      <c r="AKH289" s="82"/>
      <c r="AKI289" s="82"/>
      <c r="AKJ289" s="82"/>
      <c r="AKK289" s="82"/>
      <c r="AKL289" s="82"/>
      <c r="AKM289" s="82"/>
      <c r="AKN289" s="82"/>
      <c r="AKO289" s="82"/>
      <c r="AKP289" s="82"/>
      <c r="AKQ289" s="82"/>
      <c r="AKR289" s="82"/>
      <c r="AKS289" s="82"/>
      <c r="AKT289" s="82"/>
      <c r="AKU289" s="82"/>
      <c r="AKV289" s="82"/>
      <c r="AKW289" s="82"/>
      <c r="AKX289" s="82"/>
      <c r="AKY289" s="82"/>
      <c r="AKZ289" s="82"/>
      <c r="ALA289" s="82"/>
      <c r="ALB289" s="82"/>
      <c r="ALC289" s="82"/>
      <c r="ALD289" s="82"/>
      <c r="ALE289" s="82"/>
      <c r="ALF289" s="82"/>
      <c r="ALG289" s="82"/>
      <c r="ALH289" s="82"/>
      <c r="ALI289" s="82"/>
      <c r="ALJ289" s="82"/>
      <c r="ALK289" s="82"/>
      <c r="ALL289" s="82"/>
      <c r="ALM289" s="82"/>
      <c r="ALN289" s="82"/>
      <c r="ALO289" s="82"/>
      <c r="ALP289" s="82"/>
      <c r="ALQ289" s="82"/>
      <c r="ALR289" s="82"/>
      <c r="ALS289" s="82"/>
      <c r="ALT289" s="82"/>
      <c r="ALU289" s="82"/>
      <c r="ALV289" s="82"/>
      <c r="ALW289" s="82"/>
      <c r="ALX289" s="82"/>
      <c r="ALY289" s="82"/>
      <c r="ALZ289" s="82"/>
      <c r="AMA289" s="82"/>
      <c r="AMB289" s="82"/>
      <c r="AMC289" s="82"/>
      <c r="AMD289" s="82"/>
      <c r="AME289" s="82"/>
      <c r="AMF289" s="82"/>
      <c r="AMG289" s="82"/>
      <c r="AMH289" s="82"/>
      <c r="AMI289" s="82"/>
      <c r="AMJ289" s="82"/>
    </row>
    <row r="290" spans="1:1024" s="84" customFormat="1" ht="27.75" customHeight="1" outlineLevel="1" x14ac:dyDescent="0.2">
      <c r="A290" s="97" t="s">
        <v>753</v>
      </c>
      <c r="B290" s="97" t="s">
        <v>318</v>
      </c>
      <c r="C290" s="98" t="s">
        <v>15</v>
      </c>
      <c r="D290" s="99" t="s">
        <v>674</v>
      </c>
      <c r="E290" s="100" t="s">
        <v>331</v>
      </c>
      <c r="F290" s="208">
        <v>4</v>
      </c>
      <c r="G290" s="196"/>
      <c r="H290" s="93"/>
      <c r="I290" s="101">
        <f t="shared" si="19"/>
        <v>0</v>
      </c>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c r="DR290" s="82"/>
      <c r="DS290" s="82"/>
      <c r="DT290" s="82"/>
      <c r="DU290" s="82"/>
      <c r="DV290" s="82"/>
      <c r="DW290" s="82"/>
      <c r="DX290" s="82"/>
      <c r="DY290" s="82"/>
      <c r="DZ290" s="82"/>
      <c r="EA290" s="82"/>
      <c r="EB290" s="82"/>
      <c r="EC290" s="82"/>
      <c r="ED290" s="82"/>
      <c r="EE290" s="82"/>
      <c r="EF290" s="82"/>
      <c r="EG290" s="82"/>
      <c r="EH290" s="82"/>
      <c r="EI290" s="82"/>
      <c r="EJ290" s="82"/>
      <c r="EK290" s="82"/>
      <c r="EL290" s="82"/>
      <c r="EM290" s="82"/>
      <c r="EN290" s="82"/>
      <c r="EO290" s="82"/>
      <c r="EP290" s="82"/>
      <c r="EQ290" s="82"/>
      <c r="ER290" s="82"/>
      <c r="ES290" s="82"/>
      <c r="ET290" s="82"/>
      <c r="EU290" s="82"/>
      <c r="EV290" s="82"/>
      <c r="EW290" s="82"/>
      <c r="EX290" s="82"/>
      <c r="EY290" s="82"/>
      <c r="EZ290" s="82"/>
      <c r="FA290" s="82"/>
      <c r="FB290" s="82"/>
      <c r="FC290" s="82"/>
      <c r="FD290" s="82"/>
      <c r="FE290" s="82"/>
      <c r="FF290" s="82"/>
      <c r="FG290" s="82"/>
      <c r="FH290" s="82"/>
      <c r="FI290" s="82"/>
      <c r="FJ290" s="82"/>
      <c r="FK290" s="82"/>
      <c r="FL290" s="82"/>
      <c r="FM290" s="82"/>
      <c r="FN290" s="82"/>
      <c r="FO290" s="82"/>
      <c r="FP290" s="82"/>
      <c r="FQ290" s="82"/>
      <c r="FR290" s="82"/>
      <c r="FS290" s="82"/>
      <c r="FT290" s="82"/>
      <c r="FU290" s="82"/>
      <c r="FV290" s="82"/>
      <c r="FW290" s="82"/>
      <c r="FX290" s="82"/>
      <c r="FY290" s="82"/>
      <c r="FZ290" s="82"/>
      <c r="GA290" s="82"/>
      <c r="GB290" s="82"/>
      <c r="GC290" s="82"/>
      <c r="GD290" s="82"/>
      <c r="GE290" s="82"/>
      <c r="GF290" s="82"/>
      <c r="GG290" s="82"/>
      <c r="GH290" s="82"/>
      <c r="GI290" s="82"/>
      <c r="GJ290" s="82"/>
      <c r="GK290" s="82"/>
      <c r="GL290" s="82"/>
      <c r="GM290" s="82"/>
      <c r="GN290" s="82"/>
      <c r="GO290" s="82"/>
      <c r="GP290" s="82"/>
      <c r="GQ290" s="82"/>
      <c r="GR290" s="82"/>
      <c r="GS290" s="82"/>
      <c r="GT290" s="82"/>
      <c r="GU290" s="82"/>
      <c r="GV290" s="82"/>
      <c r="GW290" s="82"/>
      <c r="GX290" s="82"/>
      <c r="GY290" s="82"/>
      <c r="GZ290" s="82"/>
      <c r="HA290" s="82"/>
      <c r="HB290" s="82"/>
      <c r="HC290" s="82"/>
      <c r="HD290" s="82"/>
      <c r="HE290" s="82"/>
      <c r="HF290" s="82"/>
      <c r="HG290" s="82"/>
      <c r="HH290" s="82"/>
      <c r="HI290" s="82"/>
      <c r="HJ290" s="82"/>
      <c r="HK290" s="82"/>
      <c r="HL290" s="82"/>
      <c r="HM290" s="82"/>
      <c r="HN290" s="82"/>
      <c r="HO290" s="82"/>
      <c r="HP290" s="82"/>
      <c r="HQ290" s="82"/>
      <c r="HR290" s="82"/>
      <c r="HS290" s="82"/>
      <c r="HT290" s="82"/>
      <c r="HU290" s="82"/>
      <c r="HV290" s="82"/>
      <c r="HW290" s="82"/>
      <c r="HX290" s="82"/>
      <c r="HY290" s="82"/>
      <c r="HZ290" s="82"/>
      <c r="IA290" s="82"/>
      <c r="IB290" s="82"/>
      <c r="IC290" s="82"/>
      <c r="ID290" s="82"/>
      <c r="IE290" s="82"/>
      <c r="IF290" s="82"/>
      <c r="IG290" s="82"/>
      <c r="IH290" s="82"/>
      <c r="II290" s="82"/>
      <c r="IJ290" s="82"/>
      <c r="IK290" s="82"/>
      <c r="IL290" s="82"/>
      <c r="IM290" s="82"/>
      <c r="IN290" s="82"/>
      <c r="IO290" s="82"/>
      <c r="IP290" s="82"/>
      <c r="IQ290" s="82"/>
      <c r="IR290" s="82"/>
      <c r="IS290" s="82"/>
      <c r="IT290" s="82"/>
      <c r="IU290" s="82"/>
      <c r="IV290" s="82"/>
      <c r="IW290" s="82"/>
      <c r="IX290" s="82"/>
      <c r="IY290" s="82"/>
      <c r="IZ290" s="82"/>
      <c r="JA290" s="82"/>
      <c r="JB290" s="82"/>
      <c r="JC290" s="82"/>
      <c r="JD290" s="82"/>
      <c r="JE290" s="82"/>
      <c r="JF290" s="82"/>
      <c r="JG290" s="82"/>
      <c r="JH290" s="82"/>
      <c r="JI290" s="82"/>
      <c r="JJ290" s="82"/>
      <c r="JK290" s="82"/>
      <c r="JL290" s="82"/>
      <c r="JM290" s="82"/>
      <c r="JN290" s="82"/>
      <c r="JO290" s="82"/>
      <c r="JP290" s="82"/>
      <c r="JQ290" s="82"/>
      <c r="JR290" s="82"/>
      <c r="JS290" s="82"/>
      <c r="JT290" s="82"/>
      <c r="JU290" s="82"/>
      <c r="JV290" s="82"/>
      <c r="JW290" s="82"/>
      <c r="JX290" s="82"/>
      <c r="JY290" s="82"/>
      <c r="JZ290" s="82"/>
      <c r="KA290" s="82"/>
      <c r="KB290" s="82"/>
      <c r="KC290" s="82"/>
      <c r="KD290" s="82"/>
      <c r="KE290" s="82"/>
      <c r="KF290" s="82"/>
      <c r="KG290" s="82"/>
      <c r="KH290" s="82"/>
      <c r="KI290" s="82"/>
      <c r="KJ290" s="82"/>
      <c r="KK290" s="82"/>
      <c r="KL290" s="82"/>
      <c r="KM290" s="82"/>
      <c r="KN290" s="82"/>
      <c r="KO290" s="82"/>
      <c r="KP290" s="82"/>
      <c r="KQ290" s="82"/>
      <c r="KR290" s="82"/>
      <c r="KS290" s="82"/>
      <c r="KT290" s="82"/>
      <c r="KU290" s="82"/>
      <c r="KV290" s="82"/>
      <c r="KW290" s="82"/>
      <c r="KX290" s="82"/>
      <c r="KY290" s="82"/>
      <c r="KZ290" s="82"/>
      <c r="LA290" s="82"/>
      <c r="LB290" s="82"/>
      <c r="LC290" s="82"/>
      <c r="LD290" s="82"/>
      <c r="LE290" s="82"/>
      <c r="LF290" s="82"/>
      <c r="LG290" s="82"/>
      <c r="LH290" s="82"/>
      <c r="LI290" s="82"/>
      <c r="LJ290" s="82"/>
      <c r="LK290" s="82"/>
      <c r="LL290" s="82"/>
      <c r="LM290" s="82"/>
      <c r="LN290" s="82"/>
      <c r="LO290" s="82"/>
      <c r="LP290" s="82"/>
      <c r="LQ290" s="82"/>
      <c r="LR290" s="82"/>
      <c r="LS290" s="82"/>
      <c r="LT290" s="82"/>
      <c r="LU290" s="82"/>
      <c r="LV290" s="82"/>
      <c r="LW290" s="82"/>
      <c r="LX290" s="82"/>
      <c r="LY290" s="82"/>
      <c r="LZ290" s="82"/>
      <c r="MA290" s="82"/>
      <c r="MB290" s="82"/>
      <c r="MC290" s="82"/>
      <c r="MD290" s="82"/>
      <c r="ME290" s="82"/>
      <c r="MF290" s="82"/>
      <c r="MG290" s="82"/>
      <c r="MH290" s="82"/>
      <c r="MI290" s="82"/>
      <c r="MJ290" s="82"/>
      <c r="MK290" s="82"/>
      <c r="ML290" s="82"/>
      <c r="MM290" s="82"/>
      <c r="MN290" s="82"/>
      <c r="MO290" s="82"/>
      <c r="MP290" s="82"/>
      <c r="MQ290" s="82"/>
      <c r="MR290" s="82"/>
      <c r="MS290" s="82"/>
      <c r="MT290" s="82"/>
      <c r="MU290" s="82"/>
      <c r="MV290" s="82"/>
      <c r="MW290" s="82"/>
      <c r="MX290" s="82"/>
      <c r="MY290" s="82"/>
      <c r="MZ290" s="82"/>
      <c r="NA290" s="82"/>
      <c r="NB290" s="82"/>
      <c r="NC290" s="82"/>
      <c r="ND290" s="82"/>
      <c r="NE290" s="82"/>
      <c r="NF290" s="82"/>
      <c r="NG290" s="82"/>
      <c r="NH290" s="82"/>
      <c r="NI290" s="82"/>
      <c r="NJ290" s="82"/>
      <c r="NK290" s="82"/>
      <c r="NL290" s="82"/>
      <c r="NM290" s="82"/>
      <c r="NN290" s="82"/>
      <c r="NO290" s="82"/>
      <c r="NP290" s="82"/>
      <c r="NQ290" s="82"/>
      <c r="NR290" s="82"/>
      <c r="NS290" s="82"/>
      <c r="NT290" s="82"/>
      <c r="NU290" s="82"/>
      <c r="NV290" s="82"/>
      <c r="NW290" s="82"/>
      <c r="NX290" s="82"/>
      <c r="NY290" s="82"/>
      <c r="NZ290" s="82"/>
      <c r="OA290" s="82"/>
      <c r="OB290" s="82"/>
      <c r="OC290" s="82"/>
      <c r="OD290" s="82"/>
      <c r="OE290" s="82"/>
      <c r="OF290" s="82"/>
      <c r="OG290" s="82"/>
      <c r="OH290" s="82"/>
      <c r="OI290" s="82"/>
      <c r="OJ290" s="82"/>
      <c r="OK290" s="82"/>
      <c r="OL290" s="82"/>
      <c r="OM290" s="82"/>
      <c r="ON290" s="82"/>
      <c r="OO290" s="82"/>
      <c r="OP290" s="82"/>
      <c r="OQ290" s="82"/>
      <c r="OR290" s="82"/>
      <c r="OS290" s="82"/>
      <c r="OT290" s="82"/>
      <c r="OU290" s="82"/>
      <c r="OV290" s="82"/>
      <c r="OW290" s="82"/>
      <c r="OX290" s="82"/>
      <c r="OY290" s="82"/>
      <c r="OZ290" s="82"/>
      <c r="PA290" s="82"/>
      <c r="PB290" s="82"/>
      <c r="PC290" s="82"/>
      <c r="PD290" s="82"/>
      <c r="PE290" s="82"/>
      <c r="PF290" s="82"/>
      <c r="PG290" s="82"/>
      <c r="PH290" s="82"/>
      <c r="PI290" s="82"/>
      <c r="PJ290" s="82"/>
      <c r="PK290" s="82"/>
      <c r="PL290" s="82"/>
      <c r="PM290" s="82"/>
      <c r="PN290" s="82"/>
      <c r="PO290" s="82"/>
      <c r="PP290" s="82"/>
      <c r="PQ290" s="82"/>
      <c r="PR290" s="82"/>
      <c r="PS290" s="82"/>
      <c r="PT290" s="82"/>
      <c r="PU290" s="82"/>
      <c r="PV290" s="82"/>
      <c r="PW290" s="82"/>
      <c r="PX290" s="82"/>
      <c r="PY290" s="82"/>
      <c r="PZ290" s="82"/>
      <c r="QA290" s="82"/>
      <c r="QB290" s="82"/>
      <c r="QC290" s="82"/>
      <c r="QD290" s="82"/>
      <c r="QE290" s="82"/>
      <c r="QF290" s="82"/>
      <c r="QG290" s="82"/>
      <c r="QH290" s="82"/>
      <c r="QI290" s="82"/>
      <c r="QJ290" s="82"/>
      <c r="QK290" s="82"/>
      <c r="QL290" s="82"/>
      <c r="QM290" s="82"/>
      <c r="QN290" s="82"/>
      <c r="QO290" s="82"/>
      <c r="QP290" s="82"/>
      <c r="QQ290" s="82"/>
      <c r="QR290" s="82"/>
      <c r="QS290" s="82"/>
      <c r="QT290" s="82"/>
      <c r="QU290" s="82"/>
      <c r="QV290" s="82"/>
      <c r="QW290" s="82"/>
      <c r="QX290" s="82"/>
      <c r="QY290" s="82"/>
      <c r="QZ290" s="82"/>
      <c r="RA290" s="82"/>
      <c r="RB290" s="82"/>
      <c r="RC290" s="82"/>
      <c r="RD290" s="82"/>
      <c r="RE290" s="82"/>
      <c r="RF290" s="82"/>
      <c r="RG290" s="82"/>
      <c r="RH290" s="82"/>
      <c r="RI290" s="82"/>
      <c r="RJ290" s="82"/>
      <c r="RK290" s="82"/>
      <c r="RL290" s="82"/>
      <c r="RM290" s="82"/>
      <c r="RN290" s="82"/>
      <c r="RO290" s="82"/>
      <c r="RP290" s="82"/>
      <c r="RQ290" s="82"/>
      <c r="RR290" s="82"/>
      <c r="RS290" s="82"/>
      <c r="RT290" s="82"/>
      <c r="RU290" s="82"/>
      <c r="RV290" s="82"/>
      <c r="RW290" s="82"/>
      <c r="RX290" s="82"/>
      <c r="RY290" s="82"/>
      <c r="RZ290" s="82"/>
      <c r="SA290" s="82"/>
      <c r="SB290" s="82"/>
      <c r="SC290" s="82"/>
      <c r="SD290" s="82"/>
      <c r="SE290" s="82"/>
      <c r="SF290" s="82"/>
      <c r="SG290" s="82"/>
      <c r="SH290" s="82"/>
      <c r="SI290" s="82"/>
      <c r="SJ290" s="82"/>
      <c r="SK290" s="82"/>
      <c r="SL290" s="82"/>
      <c r="SM290" s="82"/>
      <c r="SN290" s="82"/>
      <c r="SO290" s="82"/>
      <c r="SP290" s="82"/>
      <c r="SQ290" s="82"/>
      <c r="SR290" s="82"/>
      <c r="SS290" s="82"/>
      <c r="ST290" s="82"/>
      <c r="SU290" s="82"/>
      <c r="SV290" s="82"/>
      <c r="SW290" s="82"/>
      <c r="SX290" s="82"/>
      <c r="SY290" s="82"/>
      <c r="SZ290" s="82"/>
      <c r="TA290" s="82"/>
      <c r="TB290" s="82"/>
      <c r="TC290" s="82"/>
      <c r="TD290" s="82"/>
      <c r="TE290" s="82"/>
      <c r="TF290" s="82"/>
      <c r="TG290" s="82"/>
      <c r="TH290" s="82"/>
      <c r="TI290" s="82"/>
      <c r="TJ290" s="82"/>
      <c r="TK290" s="82"/>
      <c r="TL290" s="82"/>
      <c r="TM290" s="82"/>
      <c r="TN290" s="82"/>
      <c r="TO290" s="82"/>
      <c r="TP290" s="82"/>
      <c r="TQ290" s="82"/>
      <c r="TR290" s="82"/>
      <c r="TS290" s="82"/>
      <c r="TT290" s="82"/>
      <c r="TU290" s="82"/>
      <c r="TV290" s="82"/>
      <c r="TW290" s="82"/>
      <c r="TX290" s="82"/>
      <c r="TY290" s="82"/>
      <c r="TZ290" s="82"/>
      <c r="UA290" s="82"/>
      <c r="UB290" s="82"/>
      <c r="UC290" s="82"/>
      <c r="UD290" s="82"/>
      <c r="UE290" s="82"/>
      <c r="UF290" s="82"/>
      <c r="UG290" s="82"/>
      <c r="UH290" s="82"/>
      <c r="UI290" s="82"/>
      <c r="UJ290" s="82"/>
      <c r="UK290" s="82"/>
      <c r="UL290" s="82"/>
      <c r="UM290" s="82"/>
      <c r="UN290" s="82"/>
      <c r="UO290" s="82"/>
      <c r="UP290" s="82"/>
      <c r="UQ290" s="82"/>
      <c r="UR290" s="82"/>
      <c r="US290" s="82"/>
      <c r="UT290" s="82"/>
      <c r="UU290" s="82"/>
      <c r="UV290" s="82"/>
      <c r="UW290" s="82"/>
      <c r="UX290" s="82"/>
      <c r="UY290" s="82"/>
      <c r="UZ290" s="82"/>
      <c r="VA290" s="82"/>
      <c r="VB290" s="82"/>
      <c r="VC290" s="82"/>
      <c r="VD290" s="82"/>
      <c r="VE290" s="82"/>
      <c r="VF290" s="82"/>
      <c r="VG290" s="82"/>
      <c r="VH290" s="82"/>
      <c r="VI290" s="82"/>
      <c r="VJ290" s="82"/>
      <c r="VK290" s="82"/>
      <c r="VL290" s="82"/>
      <c r="VM290" s="82"/>
      <c r="VN290" s="82"/>
      <c r="VO290" s="82"/>
      <c r="VP290" s="82"/>
      <c r="VQ290" s="82"/>
      <c r="VR290" s="82"/>
      <c r="VS290" s="82"/>
      <c r="VT290" s="82"/>
      <c r="VU290" s="82"/>
      <c r="VV290" s="82"/>
      <c r="VW290" s="82"/>
      <c r="VX290" s="82"/>
      <c r="VY290" s="82"/>
      <c r="VZ290" s="82"/>
      <c r="WA290" s="82"/>
      <c r="WB290" s="82"/>
      <c r="WC290" s="82"/>
      <c r="WD290" s="82"/>
      <c r="WE290" s="82"/>
      <c r="WF290" s="82"/>
      <c r="WG290" s="82"/>
      <c r="WH290" s="82"/>
      <c r="WI290" s="82"/>
      <c r="WJ290" s="82"/>
      <c r="WK290" s="82"/>
      <c r="WL290" s="82"/>
      <c r="WM290" s="82"/>
      <c r="WN290" s="82"/>
      <c r="WO290" s="82"/>
      <c r="WP290" s="82"/>
      <c r="WQ290" s="82"/>
      <c r="WR290" s="82"/>
      <c r="WS290" s="82"/>
      <c r="WT290" s="82"/>
      <c r="WU290" s="82"/>
      <c r="WV290" s="82"/>
      <c r="WW290" s="82"/>
      <c r="WX290" s="82"/>
      <c r="WY290" s="82"/>
      <c r="WZ290" s="82"/>
      <c r="XA290" s="82"/>
      <c r="XB290" s="82"/>
      <c r="XC290" s="82"/>
      <c r="XD290" s="82"/>
      <c r="XE290" s="82"/>
      <c r="XF290" s="82"/>
      <c r="XG290" s="82"/>
      <c r="XH290" s="82"/>
      <c r="XI290" s="82"/>
      <c r="XJ290" s="82"/>
      <c r="XK290" s="82"/>
      <c r="XL290" s="82"/>
      <c r="XM290" s="82"/>
      <c r="XN290" s="82"/>
      <c r="XO290" s="82"/>
      <c r="XP290" s="82"/>
      <c r="XQ290" s="82"/>
      <c r="XR290" s="82"/>
      <c r="XS290" s="82"/>
      <c r="XT290" s="82"/>
      <c r="XU290" s="82"/>
      <c r="XV290" s="82"/>
      <c r="XW290" s="82"/>
      <c r="XX290" s="82"/>
      <c r="XY290" s="82"/>
      <c r="XZ290" s="82"/>
      <c r="YA290" s="82"/>
      <c r="YB290" s="82"/>
      <c r="YC290" s="82"/>
      <c r="YD290" s="82"/>
      <c r="YE290" s="82"/>
      <c r="YF290" s="82"/>
      <c r="YG290" s="82"/>
      <c r="YH290" s="82"/>
      <c r="YI290" s="82"/>
      <c r="YJ290" s="82"/>
      <c r="YK290" s="82"/>
      <c r="YL290" s="82"/>
      <c r="YM290" s="82"/>
      <c r="YN290" s="82"/>
      <c r="YO290" s="82"/>
      <c r="YP290" s="82"/>
      <c r="YQ290" s="82"/>
      <c r="YR290" s="82"/>
      <c r="YS290" s="82"/>
      <c r="YT290" s="82"/>
      <c r="YU290" s="82"/>
      <c r="YV290" s="82"/>
      <c r="YW290" s="82"/>
      <c r="YX290" s="82"/>
      <c r="YY290" s="82"/>
      <c r="YZ290" s="82"/>
      <c r="ZA290" s="82"/>
      <c r="ZB290" s="82"/>
      <c r="ZC290" s="82"/>
      <c r="ZD290" s="82"/>
      <c r="ZE290" s="82"/>
      <c r="ZF290" s="82"/>
      <c r="ZG290" s="82"/>
      <c r="ZH290" s="82"/>
      <c r="ZI290" s="82"/>
      <c r="ZJ290" s="82"/>
      <c r="ZK290" s="82"/>
      <c r="ZL290" s="82"/>
      <c r="ZM290" s="82"/>
      <c r="ZN290" s="82"/>
      <c r="ZO290" s="82"/>
      <c r="ZP290" s="82"/>
      <c r="ZQ290" s="82"/>
      <c r="ZR290" s="82"/>
      <c r="ZS290" s="82"/>
      <c r="ZT290" s="82"/>
      <c r="ZU290" s="82"/>
      <c r="ZV290" s="82"/>
      <c r="ZW290" s="82"/>
      <c r="ZX290" s="82"/>
      <c r="ZY290" s="82"/>
      <c r="ZZ290" s="82"/>
      <c r="AAA290" s="82"/>
      <c r="AAB290" s="82"/>
      <c r="AAC290" s="82"/>
      <c r="AAD290" s="82"/>
      <c r="AAE290" s="82"/>
      <c r="AAF290" s="82"/>
      <c r="AAG290" s="82"/>
      <c r="AAH290" s="82"/>
      <c r="AAI290" s="82"/>
      <c r="AAJ290" s="82"/>
      <c r="AAK290" s="82"/>
      <c r="AAL290" s="82"/>
      <c r="AAM290" s="82"/>
      <c r="AAN290" s="82"/>
      <c r="AAO290" s="82"/>
      <c r="AAP290" s="82"/>
      <c r="AAQ290" s="82"/>
      <c r="AAR290" s="82"/>
      <c r="AAS290" s="82"/>
      <c r="AAT290" s="82"/>
      <c r="AAU290" s="82"/>
      <c r="AAV290" s="82"/>
      <c r="AAW290" s="82"/>
      <c r="AAX290" s="82"/>
      <c r="AAY290" s="82"/>
      <c r="AAZ290" s="82"/>
      <c r="ABA290" s="82"/>
      <c r="ABB290" s="82"/>
      <c r="ABC290" s="82"/>
      <c r="ABD290" s="82"/>
      <c r="ABE290" s="82"/>
      <c r="ABF290" s="82"/>
      <c r="ABG290" s="82"/>
      <c r="ABH290" s="82"/>
      <c r="ABI290" s="82"/>
      <c r="ABJ290" s="82"/>
      <c r="ABK290" s="82"/>
      <c r="ABL290" s="82"/>
      <c r="ABM290" s="82"/>
      <c r="ABN290" s="82"/>
      <c r="ABO290" s="82"/>
      <c r="ABP290" s="82"/>
      <c r="ABQ290" s="82"/>
      <c r="ABR290" s="82"/>
      <c r="ABS290" s="82"/>
      <c r="ABT290" s="82"/>
      <c r="ABU290" s="82"/>
      <c r="ABV290" s="82"/>
      <c r="ABW290" s="82"/>
      <c r="ABX290" s="82"/>
      <c r="ABY290" s="82"/>
      <c r="ABZ290" s="82"/>
      <c r="ACA290" s="82"/>
      <c r="ACB290" s="82"/>
      <c r="ACC290" s="82"/>
      <c r="ACD290" s="82"/>
      <c r="ACE290" s="82"/>
      <c r="ACF290" s="82"/>
      <c r="ACG290" s="82"/>
      <c r="ACH290" s="82"/>
      <c r="ACI290" s="82"/>
      <c r="ACJ290" s="82"/>
      <c r="ACK290" s="82"/>
      <c r="ACL290" s="82"/>
      <c r="ACM290" s="82"/>
      <c r="ACN290" s="82"/>
      <c r="ACO290" s="82"/>
      <c r="ACP290" s="82"/>
      <c r="ACQ290" s="82"/>
      <c r="ACR290" s="82"/>
      <c r="ACS290" s="82"/>
      <c r="ACT290" s="82"/>
      <c r="ACU290" s="82"/>
      <c r="ACV290" s="82"/>
      <c r="ACW290" s="82"/>
      <c r="ACX290" s="82"/>
      <c r="ACY290" s="82"/>
      <c r="ACZ290" s="82"/>
      <c r="ADA290" s="82"/>
      <c r="ADB290" s="82"/>
      <c r="ADC290" s="82"/>
      <c r="ADD290" s="82"/>
      <c r="ADE290" s="82"/>
      <c r="ADF290" s="82"/>
      <c r="ADG290" s="82"/>
      <c r="ADH290" s="82"/>
      <c r="ADI290" s="82"/>
      <c r="ADJ290" s="82"/>
      <c r="ADK290" s="82"/>
      <c r="ADL290" s="82"/>
      <c r="ADM290" s="82"/>
      <c r="ADN290" s="82"/>
      <c r="ADO290" s="82"/>
      <c r="ADP290" s="82"/>
      <c r="ADQ290" s="82"/>
      <c r="ADR290" s="82"/>
      <c r="ADS290" s="82"/>
      <c r="ADT290" s="82"/>
      <c r="ADU290" s="82"/>
      <c r="ADV290" s="82"/>
      <c r="ADW290" s="82"/>
      <c r="ADX290" s="82"/>
      <c r="ADY290" s="82"/>
      <c r="ADZ290" s="82"/>
      <c r="AEA290" s="82"/>
      <c r="AEB290" s="82"/>
      <c r="AEC290" s="82"/>
      <c r="AED290" s="82"/>
      <c r="AEE290" s="82"/>
      <c r="AEF290" s="82"/>
      <c r="AEG290" s="82"/>
      <c r="AEH290" s="82"/>
      <c r="AEI290" s="82"/>
      <c r="AEJ290" s="82"/>
      <c r="AEK290" s="82"/>
      <c r="AEL290" s="82"/>
      <c r="AEM290" s="82"/>
      <c r="AEN290" s="82"/>
      <c r="AEO290" s="82"/>
      <c r="AEP290" s="82"/>
      <c r="AEQ290" s="82"/>
      <c r="AER290" s="82"/>
      <c r="AES290" s="82"/>
      <c r="AET290" s="82"/>
      <c r="AEU290" s="82"/>
      <c r="AEV290" s="82"/>
      <c r="AEW290" s="82"/>
      <c r="AEX290" s="82"/>
      <c r="AEY290" s="82"/>
      <c r="AEZ290" s="82"/>
      <c r="AFA290" s="82"/>
      <c r="AFB290" s="82"/>
      <c r="AFC290" s="82"/>
      <c r="AFD290" s="82"/>
      <c r="AFE290" s="82"/>
      <c r="AFF290" s="82"/>
      <c r="AFG290" s="82"/>
      <c r="AFH290" s="82"/>
      <c r="AFI290" s="82"/>
      <c r="AFJ290" s="82"/>
      <c r="AFK290" s="82"/>
      <c r="AFL290" s="82"/>
      <c r="AFM290" s="82"/>
      <c r="AFN290" s="82"/>
      <c r="AFO290" s="82"/>
      <c r="AFP290" s="82"/>
      <c r="AFQ290" s="82"/>
      <c r="AFR290" s="82"/>
      <c r="AFS290" s="82"/>
      <c r="AFT290" s="82"/>
      <c r="AFU290" s="82"/>
      <c r="AFV290" s="82"/>
      <c r="AFW290" s="82"/>
      <c r="AFX290" s="82"/>
      <c r="AFY290" s="82"/>
      <c r="AFZ290" s="82"/>
      <c r="AGA290" s="82"/>
      <c r="AGB290" s="82"/>
      <c r="AGC290" s="82"/>
      <c r="AGD290" s="82"/>
      <c r="AGE290" s="82"/>
      <c r="AGF290" s="82"/>
      <c r="AGG290" s="82"/>
      <c r="AGH290" s="82"/>
      <c r="AGI290" s="82"/>
      <c r="AGJ290" s="82"/>
      <c r="AGK290" s="82"/>
      <c r="AGL290" s="82"/>
      <c r="AGM290" s="82"/>
      <c r="AGN290" s="82"/>
      <c r="AGO290" s="82"/>
      <c r="AGP290" s="82"/>
      <c r="AGQ290" s="82"/>
      <c r="AGR290" s="82"/>
      <c r="AGS290" s="82"/>
      <c r="AGT290" s="82"/>
      <c r="AGU290" s="82"/>
      <c r="AGV290" s="82"/>
      <c r="AGW290" s="82"/>
      <c r="AGX290" s="82"/>
      <c r="AGY290" s="82"/>
      <c r="AGZ290" s="82"/>
      <c r="AHA290" s="82"/>
      <c r="AHB290" s="82"/>
      <c r="AHC290" s="82"/>
      <c r="AHD290" s="82"/>
      <c r="AHE290" s="82"/>
      <c r="AHF290" s="82"/>
      <c r="AHG290" s="82"/>
      <c r="AHH290" s="82"/>
      <c r="AHI290" s="82"/>
      <c r="AHJ290" s="82"/>
      <c r="AHK290" s="82"/>
      <c r="AHL290" s="82"/>
      <c r="AHM290" s="82"/>
      <c r="AHN290" s="82"/>
      <c r="AHO290" s="82"/>
      <c r="AHP290" s="82"/>
      <c r="AHQ290" s="82"/>
      <c r="AHR290" s="82"/>
      <c r="AHS290" s="82"/>
      <c r="AHT290" s="82"/>
      <c r="AHU290" s="82"/>
      <c r="AHV290" s="82"/>
      <c r="AHW290" s="82"/>
      <c r="AHX290" s="82"/>
      <c r="AHY290" s="82"/>
      <c r="AHZ290" s="82"/>
      <c r="AIA290" s="82"/>
      <c r="AIB290" s="82"/>
      <c r="AIC290" s="82"/>
      <c r="AID290" s="82"/>
      <c r="AIE290" s="82"/>
      <c r="AIF290" s="82"/>
      <c r="AIG290" s="82"/>
      <c r="AIH290" s="82"/>
      <c r="AII290" s="82"/>
      <c r="AIJ290" s="82"/>
      <c r="AIK290" s="82"/>
      <c r="AIL290" s="82"/>
      <c r="AIM290" s="82"/>
      <c r="AIN290" s="82"/>
      <c r="AIO290" s="82"/>
      <c r="AIP290" s="82"/>
      <c r="AIQ290" s="82"/>
      <c r="AIR290" s="82"/>
      <c r="AIS290" s="82"/>
      <c r="AIT290" s="82"/>
      <c r="AIU290" s="82"/>
      <c r="AIV290" s="82"/>
      <c r="AIW290" s="82"/>
      <c r="AIX290" s="82"/>
      <c r="AIY290" s="82"/>
      <c r="AIZ290" s="82"/>
      <c r="AJA290" s="82"/>
      <c r="AJB290" s="82"/>
      <c r="AJC290" s="82"/>
      <c r="AJD290" s="82"/>
      <c r="AJE290" s="82"/>
      <c r="AJF290" s="82"/>
      <c r="AJG290" s="82"/>
      <c r="AJH290" s="82"/>
      <c r="AJI290" s="82"/>
      <c r="AJJ290" s="82"/>
      <c r="AJK290" s="82"/>
      <c r="AJL290" s="82"/>
      <c r="AJM290" s="82"/>
      <c r="AJN290" s="82"/>
      <c r="AJO290" s="82"/>
      <c r="AJP290" s="82"/>
      <c r="AJQ290" s="82"/>
      <c r="AJR290" s="82"/>
      <c r="AJS290" s="82"/>
      <c r="AJT290" s="82"/>
      <c r="AJU290" s="82"/>
      <c r="AJV290" s="82"/>
      <c r="AJW290" s="82"/>
      <c r="AJX290" s="82"/>
      <c r="AJY290" s="82"/>
      <c r="AJZ290" s="82"/>
      <c r="AKA290" s="82"/>
      <c r="AKB290" s="82"/>
      <c r="AKC290" s="82"/>
      <c r="AKD290" s="82"/>
      <c r="AKE290" s="82"/>
      <c r="AKF290" s="82"/>
      <c r="AKG290" s="82"/>
      <c r="AKH290" s="82"/>
      <c r="AKI290" s="82"/>
      <c r="AKJ290" s="82"/>
      <c r="AKK290" s="82"/>
      <c r="AKL290" s="82"/>
      <c r="AKM290" s="82"/>
      <c r="AKN290" s="82"/>
      <c r="AKO290" s="82"/>
      <c r="AKP290" s="82"/>
      <c r="AKQ290" s="82"/>
      <c r="AKR290" s="82"/>
      <c r="AKS290" s="82"/>
      <c r="AKT290" s="82"/>
      <c r="AKU290" s="82"/>
      <c r="AKV290" s="82"/>
      <c r="AKW290" s="82"/>
      <c r="AKX290" s="82"/>
      <c r="AKY290" s="82"/>
      <c r="AKZ290" s="82"/>
      <c r="ALA290" s="82"/>
      <c r="ALB290" s="82"/>
      <c r="ALC290" s="82"/>
      <c r="ALD290" s="82"/>
      <c r="ALE290" s="82"/>
      <c r="ALF290" s="82"/>
      <c r="ALG290" s="82"/>
      <c r="ALH290" s="82"/>
      <c r="ALI290" s="82"/>
      <c r="ALJ290" s="82"/>
      <c r="ALK290" s="82"/>
      <c r="ALL290" s="82"/>
      <c r="ALM290" s="82"/>
      <c r="ALN290" s="82"/>
      <c r="ALO290" s="82"/>
      <c r="ALP290" s="82"/>
      <c r="ALQ290" s="82"/>
      <c r="ALR290" s="82"/>
      <c r="ALS290" s="82"/>
      <c r="ALT290" s="82"/>
      <c r="ALU290" s="82"/>
      <c r="ALV290" s="82"/>
      <c r="ALW290" s="82"/>
      <c r="ALX290" s="82"/>
      <c r="ALY290" s="82"/>
      <c r="ALZ290" s="82"/>
      <c r="AMA290" s="82"/>
      <c r="AMB290" s="82"/>
      <c r="AMC290" s="82"/>
      <c r="AMD290" s="82"/>
      <c r="AME290" s="82"/>
      <c r="AMF290" s="82"/>
      <c r="AMG290" s="82"/>
      <c r="AMH290" s="82"/>
      <c r="AMI290" s="82"/>
      <c r="AMJ290" s="82"/>
    </row>
    <row r="291" spans="1:1024" s="84" customFormat="1" ht="20.100000000000001" customHeight="1" outlineLevel="1" x14ac:dyDescent="0.2">
      <c r="A291" s="97" t="s">
        <v>754</v>
      </c>
      <c r="B291" s="97" t="s">
        <v>319</v>
      </c>
      <c r="C291" s="98" t="s">
        <v>15</v>
      </c>
      <c r="D291" s="99" t="s">
        <v>675</v>
      </c>
      <c r="E291" s="100" t="s">
        <v>331</v>
      </c>
      <c r="F291" s="208">
        <v>16</v>
      </c>
      <c r="G291" s="196"/>
      <c r="H291" s="93"/>
      <c r="I291" s="101">
        <f t="shared" si="19"/>
        <v>0</v>
      </c>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2"/>
      <c r="DJ291" s="82"/>
      <c r="DK291" s="82"/>
      <c r="DL291" s="82"/>
      <c r="DM291" s="82"/>
      <c r="DN291" s="82"/>
      <c r="DO291" s="82"/>
      <c r="DP291" s="82"/>
      <c r="DQ291" s="82"/>
      <c r="DR291" s="82"/>
      <c r="DS291" s="82"/>
      <c r="DT291" s="82"/>
      <c r="DU291" s="82"/>
      <c r="DV291" s="82"/>
      <c r="DW291" s="82"/>
      <c r="DX291" s="82"/>
      <c r="DY291" s="82"/>
      <c r="DZ291" s="82"/>
      <c r="EA291" s="82"/>
      <c r="EB291" s="82"/>
      <c r="EC291" s="82"/>
      <c r="ED291" s="82"/>
      <c r="EE291" s="82"/>
      <c r="EF291" s="82"/>
      <c r="EG291" s="82"/>
      <c r="EH291" s="82"/>
      <c r="EI291" s="82"/>
      <c r="EJ291" s="82"/>
      <c r="EK291" s="82"/>
      <c r="EL291" s="82"/>
      <c r="EM291" s="82"/>
      <c r="EN291" s="82"/>
      <c r="EO291" s="82"/>
      <c r="EP291" s="82"/>
      <c r="EQ291" s="82"/>
      <c r="ER291" s="82"/>
      <c r="ES291" s="82"/>
      <c r="ET291" s="82"/>
      <c r="EU291" s="82"/>
      <c r="EV291" s="82"/>
      <c r="EW291" s="82"/>
      <c r="EX291" s="82"/>
      <c r="EY291" s="82"/>
      <c r="EZ291" s="82"/>
      <c r="FA291" s="82"/>
      <c r="FB291" s="82"/>
      <c r="FC291" s="82"/>
      <c r="FD291" s="82"/>
      <c r="FE291" s="82"/>
      <c r="FF291" s="82"/>
      <c r="FG291" s="82"/>
      <c r="FH291" s="82"/>
      <c r="FI291" s="82"/>
      <c r="FJ291" s="82"/>
      <c r="FK291" s="82"/>
      <c r="FL291" s="82"/>
      <c r="FM291" s="82"/>
      <c r="FN291" s="82"/>
      <c r="FO291" s="82"/>
      <c r="FP291" s="82"/>
      <c r="FQ291" s="82"/>
      <c r="FR291" s="82"/>
      <c r="FS291" s="82"/>
      <c r="FT291" s="82"/>
      <c r="FU291" s="82"/>
      <c r="FV291" s="82"/>
      <c r="FW291" s="82"/>
      <c r="FX291" s="82"/>
      <c r="FY291" s="82"/>
      <c r="FZ291" s="82"/>
      <c r="GA291" s="82"/>
      <c r="GB291" s="82"/>
      <c r="GC291" s="82"/>
      <c r="GD291" s="82"/>
      <c r="GE291" s="82"/>
      <c r="GF291" s="82"/>
      <c r="GG291" s="82"/>
      <c r="GH291" s="82"/>
      <c r="GI291" s="82"/>
      <c r="GJ291" s="82"/>
      <c r="GK291" s="82"/>
      <c r="GL291" s="82"/>
      <c r="GM291" s="82"/>
      <c r="GN291" s="82"/>
      <c r="GO291" s="82"/>
      <c r="GP291" s="82"/>
      <c r="GQ291" s="82"/>
      <c r="GR291" s="82"/>
      <c r="GS291" s="82"/>
      <c r="GT291" s="82"/>
      <c r="GU291" s="82"/>
      <c r="GV291" s="82"/>
      <c r="GW291" s="82"/>
      <c r="GX291" s="82"/>
      <c r="GY291" s="82"/>
      <c r="GZ291" s="82"/>
      <c r="HA291" s="82"/>
      <c r="HB291" s="82"/>
      <c r="HC291" s="82"/>
      <c r="HD291" s="82"/>
      <c r="HE291" s="82"/>
      <c r="HF291" s="82"/>
      <c r="HG291" s="82"/>
      <c r="HH291" s="82"/>
      <c r="HI291" s="82"/>
      <c r="HJ291" s="82"/>
      <c r="HK291" s="82"/>
      <c r="HL291" s="82"/>
      <c r="HM291" s="82"/>
      <c r="HN291" s="82"/>
      <c r="HO291" s="82"/>
      <c r="HP291" s="82"/>
      <c r="HQ291" s="82"/>
      <c r="HR291" s="82"/>
      <c r="HS291" s="82"/>
      <c r="HT291" s="82"/>
      <c r="HU291" s="82"/>
      <c r="HV291" s="82"/>
      <c r="HW291" s="82"/>
      <c r="HX291" s="82"/>
      <c r="HY291" s="82"/>
      <c r="HZ291" s="82"/>
      <c r="IA291" s="82"/>
      <c r="IB291" s="82"/>
      <c r="IC291" s="82"/>
      <c r="ID291" s="82"/>
      <c r="IE291" s="82"/>
      <c r="IF291" s="82"/>
      <c r="IG291" s="82"/>
      <c r="IH291" s="82"/>
      <c r="II291" s="82"/>
      <c r="IJ291" s="82"/>
      <c r="IK291" s="82"/>
      <c r="IL291" s="82"/>
      <c r="IM291" s="82"/>
      <c r="IN291" s="82"/>
      <c r="IO291" s="82"/>
      <c r="IP291" s="82"/>
      <c r="IQ291" s="82"/>
      <c r="IR291" s="82"/>
      <c r="IS291" s="82"/>
      <c r="IT291" s="82"/>
      <c r="IU291" s="82"/>
      <c r="IV291" s="82"/>
      <c r="IW291" s="82"/>
      <c r="IX291" s="82"/>
      <c r="IY291" s="82"/>
      <c r="IZ291" s="82"/>
      <c r="JA291" s="82"/>
      <c r="JB291" s="82"/>
      <c r="JC291" s="82"/>
      <c r="JD291" s="82"/>
      <c r="JE291" s="82"/>
      <c r="JF291" s="82"/>
      <c r="JG291" s="82"/>
      <c r="JH291" s="82"/>
      <c r="JI291" s="82"/>
      <c r="JJ291" s="82"/>
      <c r="JK291" s="82"/>
      <c r="JL291" s="82"/>
      <c r="JM291" s="82"/>
      <c r="JN291" s="82"/>
      <c r="JO291" s="82"/>
      <c r="JP291" s="82"/>
      <c r="JQ291" s="82"/>
      <c r="JR291" s="82"/>
      <c r="JS291" s="82"/>
      <c r="JT291" s="82"/>
      <c r="JU291" s="82"/>
      <c r="JV291" s="82"/>
      <c r="JW291" s="82"/>
      <c r="JX291" s="82"/>
      <c r="JY291" s="82"/>
      <c r="JZ291" s="82"/>
      <c r="KA291" s="82"/>
      <c r="KB291" s="82"/>
      <c r="KC291" s="82"/>
      <c r="KD291" s="82"/>
      <c r="KE291" s="82"/>
      <c r="KF291" s="82"/>
      <c r="KG291" s="82"/>
      <c r="KH291" s="82"/>
      <c r="KI291" s="82"/>
      <c r="KJ291" s="82"/>
      <c r="KK291" s="82"/>
      <c r="KL291" s="82"/>
      <c r="KM291" s="82"/>
      <c r="KN291" s="82"/>
      <c r="KO291" s="82"/>
      <c r="KP291" s="82"/>
      <c r="KQ291" s="82"/>
      <c r="KR291" s="82"/>
      <c r="KS291" s="82"/>
      <c r="KT291" s="82"/>
      <c r="KU291" s="82"/>
      <c r="KV291" s="82"/>
      <c r="KW291" s="82"/>
      <c r="KX291" s="82"/>
      <c r="KY291" s="82"/>
      <c r="KZ291" s="82"/>
      <c r="LA291" s="82"/>
      <c r="LB291" s="82"/>
      <c r="LC291" s="82"/>
      <c r="LD291" s="82"/>
      <c r="LE291" s="82"/>
      <c r="LF291" s="82"/>
      <c r="LG291" s="82"/>
      <c r="LH291" s="82"/>
      <c r="LI291" s="82"/>
      <c r="LJ291" s="82"/>
      <c r="LK291" s="82"/>
      <c r="LL291" s="82"/>
      <c r="LM291" s="82"/>
      <c r="LN291" s="82"/>
      <c r="LO291" s="82"/>
      <c r="LP291" s="82"/>
      <c r="LQ291" s="82"/>
      <c r="LR291" s="82"/>
      <c r="LS291" s="82"/>
      <c r="LT291" s="82"/>
      <c r="LU291" s="82"/>
      <c r="LV291" s="82"/>
      <c r="LW291" s="82"/>
      <c r="LX291" s="82"/>
      <c r="LY291" s="82"/>
      <c r="LZ291" s="82"/>
      <c r="MA291" s="82"/>
      <c r="MB291" s="82"/>
      <c r="MC291" s="82"/>
      <c r="MD291" s="82"/>
      <c r="ME291" s="82"/>
      <c r="MF291" s="82"/>
      <c r="MG291" s="82"/>
      <c r="MH291" s="82"/>
      <c r="MI291" s="82"/>
      <c r="MJ291" s="82"/>
      <c r="MK291" s="82"/>
      <c r="ML291" s="82"/>
      <c r="MM291" s="82"/>
      <c r="MN291" s="82"/>
      <c r="MO291" s="82"/>
      <c r="MP291" s="82"/>
      <c r="MQ291" s="82"/>
      <c r="MR291" s="82"/>
      <c r="MS291" s="82"/>
      <c r="MT291" s="82"/>
      <c r="MU291" s="82"/>
      <c r="MV291" s="82"/>
      <c r="MW291" s="82"/>
      <c r="MX291" s="82"/>
      <c r="MY291" s="82"/>
      <c r="MZ291" s="82"/>
      <c r="NA291" s="82"/>
      <c r="NB291" s="82"/>
      <c r="NC291" s="82"/>
      <c r="ND291" s="82"/>
      <c r="NE291" s="82"/>
      <c r="NF291" s="82"/>
      <c r="NG291" s="82"/>
      <c r="NH291" s="82"/>
      <c r="NI291" s="82"/>
      <c r="NJ291" s="82"/>
      <c r="NK291" s="82"/>
      <c r="NL291" s="82"/>
      <c r="NM291" s="82"/>
      <c r="NN291" s="82"/>
      <c r="NO291" s="82"/>
      <c r="NP291" s="82"/>
      <c r="NQ291" s="82"/>
      <c r="NR291" s="82"/>
      <c r="NS291" s="82"/>
      <c r="NT291" s="82"/>
      <c r="NU291" s="82"/>
      <c r="NV291" s="82"/>
      <c r="NW291" s="82"/>
      <c r="NX291" s="82"/>
      <c r="NY291" s="82"/>
      <c r="NZ291" s="82"/>
      <c r="OA291" s="82"/>
      <c r="OB291" s="82"/>
      <c r="OC291" s="82"/>
      <c r="OD291" s="82"/>
      <c r="OE291" s="82"/>
      <c r="OF291" s="82"/>
      <c r="OG291" s="82"/>
      <c r="OH291" s="82"/>
      <c r="OI291" s="82"/>
      <c r="OJ291" s="82"/>
      <c r="OK291" s="82"/>
      <c r="OL291" s="82"/>
      <c r="OM291" s="82"/>
      <c r="ON291" s="82"/>
      <c r="OO291" s="82"/>
      <c r="OP291" s="82"/>
      <c r="OQ291" s="82"/>
      <c r="OR291" s="82"/>
      <c r="OS291" s="82"/>
      <c r="OT291" s="82"/>
      <c r="OU291" s="82"/>
      <c r="OV291" s="82"/>
      <c r="OW291" s="82"/>
      <c r="OX291" s="82"/>
      <c r="OY291" s="82"/>
      <c r="OZ291" s="82"/>
      <c r="PA291" s="82"/>
      <c r="PB291" s="82"/>
      <c r="PC291" s="82"/>
      <c r="PD291" s="82"/>
      <c r="PE291" s="82"/>
      <c r="PF291" s="82"/>
      <c r="PG291" s="82"/>
      <c r="PH291" s="82"/>
      <c r="PI291" s="82"/>
      <c r="PJ291" s="82"/>
      <c r="PK291" s="82"/>
      <c r="PL291" s="82"/>
      <c r="PM291" s="82"/>
      <c r="PN291" s="82"/>
      <c r="PO291" s="82"/>
      <c r="PP291" s="82"/>
      <c r="PQ291" s="82"/>
      <c r="PR291" s="82"/>
      <c r="PS291" s="82"/>
      <c r="PT291" s="82"/>
      <c r="PU291" s="82"/>
      <c r="PV291" s="82"/>
      <c r="PW291" s="82"/>
      <c r="PX291" s="82"/>
      <c r="PY291" s="82"/>
      <c r="PZ291" s="82"/>
      <c r="QA291" s="82"/>
      <c r="QB291" s="82"/>
      <c r="QC291" s="82"/>
      <c r="QD291" s="82"/>
      <c r="QE291" s="82"/>
      <c r="QF291" s="82"/>
      <c r="QG291" s="82"/>
      <c r="QH291" s="82"/>
      <c r="QI291" s="82"/>
      <c r="QJ291" s="82"/>
      <c r="QK291" s="82"/>
      <c r="QL291" s="82"/>
      <c r="QM291" s="82"/>
      <c r="QN291" s="82"/>
      <c r="QO291" s="82"/>
      <c r="QP291" s="82"/>
      <c r="QQ291" s="82"/>
      <c r="QR291" s="82"/>
      <c r="QS291" s="82"/>
      <c r="QT291" s="82"/>
      <c r="QU291" s="82"/>
      <c r="QV291" s="82"/>
      <c r="QW291" s="82"/>
      <c r="QX291" s="82"/>
      <c r="QY291" s="82"/>
      <c r="QZ291" s="82"/>
      <c r="RA291" s="82"/>
      <c r="RB291" s="82"/>
      <c r="RC291" s="82"/>
      <c r="RD291" s="82"/>
      <c r="RE291" s="82"/>
      <c r="RF291" s="82"/>
      <c r="RG291" s="82"/>
      <c r="RH291" s="82"/>
      <c r="RI291" s="82"/>
      <c r="RJ291" s="82"/>
      <c r="RK291" s="82"/>
      <c r="RL291" s="82"/>
      <c r="RM291" s="82"/>
      <c r="RN291" s="82"/>
      <c r="RO291" s="82"/>
      <c r="RP291" s="82"/>
      <c r="RQ291" s="82"/>
      <c r="RR291" s="82"/>
      <c r="RS291" s="82"/>
      <c r="RT291" s="82"/>
      <c r="RU291" s="82"/>
      <c r="RV291" s="82"/>
      <c r="RW291" s="82"/>
      <c r="RX291" s="82"/>
      <c r="RY291" s="82"/>
      <c r="RZ291" s="82"/>
      <c r="SA291" s="82"/>
      <c r="SB291" s="82"/>
      <c r="SC291" s="82"/>
      <c r="SD291" s="82"/>
      <c r="SE291" s="82"/>
      <c r="SF291" s="82"/>
      <c r="SG291" s="82"/>
      <c r="SH291" s="82"/>
      <c r="SI291" s="82"/>
      <c r="SJ291" s="82"/>
      <c r="SK291" s="82"/>
      <c r="SL291" s="82"/>
      <c r="SM291" s="82"/>
      <c r="SN291" s="82"/>
      <c r="SO291" s="82"/>
      <c r="SP291" s="82"/>
      <c r="SQ291" s="82"/>
      <c r="SR291" s="82"/>
      <c r="SS291" s="82"/>
      <c r="ST291" s="82"/>
      <c r="SU291" s="82"/>
      <c r="SV291" s="82"/>
      <c r="SW291" s="82"/>
      <c r="SX291" s="82"/>
      <c r="SY291" s="82"/>
      <c r="SZ291" s="82"/>
      <c r="TA291" s="82"/>
      <c r="TB291" s="82"/>
      <c r="TC291" s="82"/>
      <c r="TD291" s="82"/>
      <c r="TE291" s="82"/>
      <c r="TF291" s="82"/>
      <c r="TG291" s="82"/>
      <c r="TH291" s="82"/>
      <c r="TI291" s="82"/>
      <c r="TJ291" s="82"/>
      <c r="TK291" s="82"/>
      <c r="TL291" s="82"/>
      <c r="TM291" s="82"/>
      <c r="TN291" s="82"/>
      <c r="TO291" s="82"/>
      <c r="TP291" s="82"/>
      <c r="TQ291" s="82"/>
      <c r="TR291" s="82"/>
      <c r="TS291" s="82"/>
      <c r="TT291" s="82"/>
      <c r="TU291" s="82"/>
      <c r="TV291" s="82"/>
      <c r="TW291" s="82"/>
      <c r="TX291" s="82"/>
      <c r="TY291" s="82"/>
      <c r="TZ291" s="82"/>
      <c r="UA291" s="82"/>
      <c r="UB291" s="82"/>
      <c r="UC291" s="82"/>
      <c r="UD291" s="82"/>
      <c r="UE291" s="82"/>
      <c r="UF291" s="82"/>
      <c r="UG291" s="82"/>
      <c r="UH291" s="82"/>
      <c r="UI291" s="82"/>
      <c r="UJ291" s="82"/>
      <c r="UK291" s="82"/>
      <c r="UL291" s="82"/>
      <c r="UM291" s="82"/>
      <c r="UN291" s="82"/>
      <c r="UO291" s="82"/>
      <c r="UP291" s="82"/>
      <c r="UQ291" s="82"/>
      <c r="UR291" s="82"/>
      <c r="US291" s="82"/>
      <c r="UT291" s="82"/>
      <c r="UU291" s="82"/>
      <c r="UV291" s="82"/>
      <c r="UW291" s="82"/>
      <c r="UX291" s="82"/>
      <c r="UY291" s="82"/>
      <c r="UZ291" s="82"/>
      <c r="VA291" s="82"/>
      <c r="VB291" s="82"/>
      <c r="VC291" s="82"/>
      <c r="VD291" s="82"/>
      <c r="VE291" s="82"/>
      <c r="VF291" s="82"/>
      <c r="VG291" s="82"/>
      <c r="VH291" s="82"/>
      <c r="VI291" s="82"/>
      <c r="VJ291" s="82"/>
      <c r="VK291" s="82"/>
      <c r="VL291" s="82"/>
      <c r="VM291" s="82"/>
      <c r="VN291" s="82"/>
      <c r="VO291" s="82"/>
      <c r="VP291" s="82"/>
      <c r="VQ291" s="82"/>
      <c r="VR291" s="82"/>
      <c r="VS291" s="82"/>
      <c r="VT291" s="82"/>
      <c r="VU291" s="82"/>
      <c r="VV291" s="82"/>
      <c r="VW291" s="82"/>
      <c r="VX291" s="82"/>
      <c r="VY291" s="82"/>
      <c r="VZ291" s="82"/>
      <c r="WA291" s="82"/>
      <c r="WB291" s="82"/>
      <c r="WC291" s="82"/>
      <c r="WD291" s="82"/>
      <c r="WE291" s="82"/>
      <c r="WF291" s="82"/>
      <c r="WG291" s="82"/>
      <c r="WH291" s="82"/>
      <c r="WI291" s="82"/>
      <c r="WJ291" s="82"/>
      <c r="WK291" s="82"/>
      <c r="WL291" s="82"/>
      <c r="WM291" s="82"/>
      <c r="WN291" s="82"/>
      <c r="WO291" s="82"/>
      <c r="WP291" s="82"/>
      <c r="WQ291" s="82"/>
      <c r="WR291" s="82"/>
      <c r="WS291" s="82"/>
      <c r="WT291" s="82"/>
      <c r="WU291" s="82"/>
      <c r="WV291" s="82"/>
      <c r="WW291" s="82"/>
      <c r="WX291" s="82"/>
      <c r="WY291" s="82"/>
      <c r="WZ291" s="82"/>
      <c r="XA291" s="82"/>
      <c r="XB291" s="82"/>
      <c r="XC291" s="82"/>
      <c r="XD291" s="82"/>
      <c r="XE291" s="82"/>
      <c r="XF291" s="82"/>
      <c r="XG291" s="82"/>
      <c r="XH291" s="82"/>
      <c r="XI291" s="82"/>
      <c r="XJ291" s="82"/>
      <c r="XK291" s="82"/>
      <c r="XL291" s="82"/>
      <c r="XM291" s="82"/>
      <c r="XN291" s="82"/>
      <c r="XO291" s="82"/>
      <c r="XP291" s="82"/>
      <c r="XQ291" s="82"/>
      <c r="XR291" s="82"/>
      <c r="XS291" s="82"/>
      <c r="XT291" s="82"/>
      <c r="XU291" s="82"/>
      <c r="XV291" s="82"/>
      <c r="XW291" s="82"/>
      <c r="XX291" s="82"/>
      <c r="XY291" s="82"/>
      <c r="XZ291" s="82"/>
      <c r="YA291" s="82"/>
      <c r="YB291" s="82"/>
      <c r="YC291" s="82"/>
      <c r="YD291" s="82"/>
      <c r="YE291" s="82"/>
      <c r="YF291" s="82"/>
      <c r="YG291" s="82"/>
      <c r="YH291" s="82"/>
      <c r="YI291" s="82"/>
      <c r="YJ291" s="82"/>
      <c r="YK291" s="82"/>
      <c r="YL291" s="82"/>
      <c r="YM291" s="82"/>
      <c r="YN291" s="82"/>
      <c r="YO291" s="82"/>
      <c r="YP291" s="82"/>
      <c r="YQ291" s="82"/>
      <c r="YR291" s="82"/>
      <c r="YS291" s="82"/>
      <c r="YT291" s="82"/>
      <c r="YU291" s="82"/>
      <c r="YV291" s="82"/>
      <c r="YW291" s="82"/>
      <c r="YX291" s="82"/>
      <c r="YY291" s="82"/>
      <c r="YZ291" s="82"/>
      <c r="ZA291" s="82"/>
      <c r="ZB291" s="82"/>
      <c r="ZC291" s="82"/>
      <c r="ZD291" s="82"/>
      <c r="ZE291" s="82"/>
      <c r="ZF291" s="82"/>
      <c r="ZG291" s="82"/>
      <c r="ZH291" s="82"/>
      <c r="ZI291" s="82"/>
      <c r="ZJ291" s="82"/>
      <c r="ZK291" s="82"/>
      <c r="ZL291" s="82"/>
      <c r="ZM291" s="82"/>
      <c r="ZN291" s="82"/>
      <c r="ZO291" s="82"/>
      <c r="ZP291" s="82"/>
      <c r="ZQ291" s="82"/>
      <c r="ZR291" s="82"/>
      <c r="ZS291" s="82"/>
      <c r="ZT291" s="82"/>
      <c r="ZU291" s="82"/>
      <c r="ZV291" s="82"/>
      <c r="ZW291" s="82"/>
      <c r="ZX291" s="82"/>
      <c r="ZY291" s="82"/>
      <c r="ZZ291" s="82"/>
      <c r="AAA291" s="82"/>
      <c r="AAB291" s="82"/>
      <c r="AAC291" s="82"/>
      <c r="AAD291" s="82"/>
      <c r="AAE291" s="82"/>
      <c r="AAF291" s="82"/>
      <c r="AAG291" s="82"/>
      <c r="AAH291" s="82"/>
      <c r="AAI291" s="82"/>
      <c r="AAJ291" s="82"/>
      <c r="AAK291" s="82"/>
      <c r="AAL291" s="82"/>
      <c r="AAM291" s="82"/>
      <c r="AAN291" s="82"/>
      <c r="AAO291" s="82"/>
      <c r="AAP291" s="82"/>
      <c r="AAQ291" s="82"/>
      <c r="AAR291" s="82"/>
      <c r="AAS291" s="82"/>
      <c r="AAT291" s="82"/>
      <c r="AAU291" s="82"/>
      <c r="AAV291" s="82"/>
      <c r="AAW291" s="82"/>
      <c r="AAX291" s="82"/>
      <c r="AAY291" s="82"/>
      <c r="AAZ291" s="82"/>
      <c r="ABA291" s="82"/>
      <c r="ABB291" s="82"/>
      <c r="ABC291" s="82"/>
      <c r="ABD291" s="82"/>
      <c r="ABE291" s="82"/>
      <c r="ABF291" s="82"/>
      <c r="ABG291" s="82"/>
      <c r="ABH291" s="82"/>
      <c r="ABI291" s="82"/>
      <c r="ABJ291" s="82"/>
      <c r="ABK291" s="82"/>
      <c r="ABL291" s="82"/>
      <c r="ABM291" s="82"/>
      <c r="ABN291" s="82"/>
      <c r="ABO291" s="82"/>
      <c r="ABP291" s="82"/>
      <c r="ABQ291" s="82"/>
      <c r="ABR291" s="82"/>
      <c r="ABS291" s="82"/>
      <c r="ABT291" s="82"/>
      <c r="ABU291" s="82"/>
      <c r="ABV291" s="82"/>
      <c r="ABW291" s="82"/>
      <c r="ABX291" s="82"/>
      <c r="ABY291" s="82"/>
      <c r="ABZ291" s="82"/>
      <c r="ACA291" s="82"/>
      <c r="ACB291" s="82"/>
      <c r="ACC291" s="82"/>
      <c r="ACD291" s="82"/>
      <c r="ACE291" s="82"/>
      <c r="ACF291" s="82"/>
      <c r="ACG291" s="82"/>
      <c r="ACH291" s="82"/>
      <c r="ACI291" s="82"/>
      <c r="ACJ291" s="82"/>
      <c r="ACK291" s="82"/>
      <c r="ACL291" s="82"/>
      <c r="ACM291" s="82"/>
      <c r="ACN291" s="82"/>
      <c r="ACO291" s="82"/>
      <c r="ACP291" s="82"/>
      <c r="ACQ291" s="82"/>
      <c r="ACR291" s="82"/>
      <c r="ACS291" s="82"/>
      <c r="ACT291" s="82"/>
      <c r="ACU291" s="82"/>
      <c r="ACV291" s="82"/>
      <c r="ACW291" s="82"/>
      <c r="ACX291" s="82"/>
      <c r="ACY291" s="82"/>
      <c r="ACZ291" s="82"/>
      <c r="ADA291" s="82"/>
      <c r="ADB291" s="82"/>
      <c r="ADC291" s="82"/>
      <c r="ADD291" s="82"/>
      <c r="ADE291" s="82"/>
      <c r="ADF291" s="82"/>
      <c r="ADG291" s="82"/>
      <c r="ADH291" s="82"/>
      <c r="ADI291" s="82"/>
      <c r="ADJ291" s="82"/>
      <c r="ADK291" s="82"/>
      <c r="ADL291" s="82"/>
      <c r="ADM291" s="82"/>
      <c r="ADN291" s="82"/>
      <c r="ADO291" s="82"/>
      <c r="ADP291" s="82"/>
      <c r="ADQ291" s="82"/>
      <c r="ADR291" s="82"/>
      <c r="ADS291" s="82"/>
      <c r="ADT291" s="82"/>
      <c r="ADU291" s="82"/>
      <c r="ADV291" s="82"/>
      <c r="ADW291" s="82"/>
      <c r="ADX291" s="82"/>
      <c r="ADY291" s="82"/>
      <c r="ADZ291" s="82"/>
      <c r="AEA291" s="82"/>
      <c r="AEB291" s="82"/>
      <c r="AEC291" s="82"/>
      <c r="AED291" s="82"/>
      <c r="AEE291" s="82"/>
      <c r="AEF291" s="82"/>
      <c r="AEG291" s="82"/>
      <c r="AEH291" s="82"/>
      <c r="AEI291" s="82"/>
      <c r="AEJ291" s="82"/>
      <c r="AEK291" s="82"/>
      <c r="AEL291" s="82"/>
      <c r="AEM291" s="82"/>
      <c r="AEN291" s="82"/>
      <c r="AEO291" s="82"/>
      <c r="AEP291" s="82"/>
      <c r="AEQ291" s="82"/>
      <c r="AER291" s="82"/>
      <c r="AES291" s="82"/>
      <c r="AET291" s="82"/>
      <c r="AEU291" s="82"/>
      <c r="AEV291" s="82"/>
      <c r="AEW291" s="82"/>
      <c r="AEX291" s="82"/>
      <c r="AEY291" s="82"/>
      <c r="AEZ291" s="82"/>
      <c r="AFA291" s="82"/>
      <c r="AFB291" s="82"/>
      <c r="AFC291" s="82"/>
      <c r="AFD291" s="82"/>
      <c r="AFE291" s="82"/>
      <c r="AFF291" s="82"/>
      <c r="AFG291" s="82"/>
      <c r="AFH291" s="82"/>
      <c r="AFI291" s="82"/>
      <c r="AFJ291" s="82"/>
      <c r="AFK291" s="82"/>
      <c r="AFL291" s="82"/>
      <c r="AFM291" s="82"/>
      <c r="AFN291" s="82"/>
      <c r="AFO291" s="82"/>
      <c r="AFP291" s="82"/>
      <c r="AFQ291" s="82"/>
      <c r="AFR291" s="82"/>
      <c r="AFS291" s="82"/>
      <c r="AFT291" s="82"/>
      <c r="AFU291" s="82"/>
      <c r="AFV291" s="82"/>
      <c r="AFW291" s="82"/>
      <c r="AFX291" s="82"/>
      <c r="AFY291" s="82"/>
      <c r="AFZ291" s="82"/>
      <c r="AGA291" s="82"/>
      <c r="AGB291" s="82"/>
      <c r="AGC291" s="82"/>
      <c r="AGD291" s="82"/>
      <c r="AGE291" s="82"/>
      <c r="AGF291" s="82"/>
      <c r="AGG291" s="82"/>
      <c r="AGH291" s="82"/>
      <c r="AGI291" s="82"/>
      <c r="AGJ291" s="82"/>
      <c r="AGK291" s="82"/>
      <c r="AGL291" s="82"/>
      <c r="AGM291" s="82"/>
      <c r="AGN291" s="82"/>
      <c r="AGO291" s="82"/>
      <c r="AGP291" s="82"/>
      <c r="AGQ291" s="82"/>
      <c r="AGR291" s="82"/>
      <c r="AGS291" s="82"/>
      <c r="AGT291" s="82"/>
      <c r="AGU291" s="82"/>
      <c r="AGV291" s="82"/>
      <c r="AGW291" s="82"/>
      <c r="AGX291" s="82"/>
      <c r="AGY291" s="82"/>
      <c r="AGZ291" s="82"/>
      <c r="AHA291" s="82"/>
      <c r="AHB291" s="82"/>
      <c r="AHC291" s="82"/>
      <c r="AHD291" s="82"/>
      <c r="AHE291" s="82"/>
      <c r="AHF291" s="82"/>
      <c r="AHG291" s="82"/>
      <c r="AHH291" s="82"/>
      <c r="AHI291" s="82"/>
      <c r="AHJ291" s="82"/>
      <c r="AHK291" s="82"/>
      <c r="AHL291" s="82"/>
      <c r="AHM291" s="82"/>
      <c r="AHN291" s="82"/>
      <c r="AHO291" s="82"/>
      <c r="AHP291" s="82"/>
      <c r="AHQ291" s="82"/>
      <c r="AHR291" s="82"/>
      <c r="AHS291" s="82"/>
      <c r="AHT291" s="82"/>
      <c r="AHU291" s="82"/>
      <c r="AHV291" s="82"/>
      <c r="AHW291" s="82"/>
      <c r="AHX291" s="82"/>
      <c r="AHY291" s="82"/>
      <c r="AHZ291" s="82"/>
      <c r="AIA291" s="82"/>
      <c r="AIB291" s="82"/>
      <c r="AIC291" s="82"/>
      <c r="AID291" s="82"/>
      <c r="AIE291" s="82"/>
      <c r="AIF291" s="82"/>
      <c r="AIG291" s="82"/>
      <c r="AIH291" s="82"/>
      <c r="AII291" s="82"/>
      <c r="AIJ291" s="82"/>
      <c r="AIK291" s="82"/>
      <c r="AIL291" s="82"/>
      <c r="AIM291" s="82"/>
      <c r="AIN291" s="82"/>
      <c r="AIO291" s="82"/>
      <c r="AIP291" s="82"/>
      <c r="AIQ291" s="82"/>
      <c r="AIR291" s="82"/>
      <c r="AIS291" s="82"/>
      <c r="AIT291" s="82"/>
      <c r="AIU291" s="82"/>
      <c r="AIV291" s="82"/>
      <c r="AIW291" s="82"/>
      <c r="AIX291" s="82"/>
      <c r="AIY291" s="82"/>
      <c r="AIZ291" s="82"/>
      <c r="AJA291" s="82"/>
      <c r="AJB291" s="82"/>
      <c r="AJC291" s="82"/>
      <c r="AJD291" s="82"/>
      <c r="AJE291" s="82"/>
      <c r="AJF291" s="82"/>
      <c r="AJG291" s="82"/>
      <c r="AJH291" s="82"/>
      <c r="AJI291" s="82"/>
      <c r="AJJ291" s="82"/>
      <c r="AJK291" s="82"/>
      <c r="AJL291" s="82"/>
      <c r="AJM291" s="82"/>
      <c r="AJN291" s="82"/>
      <c r="AJO291" s="82"/>
      <c r="AJP291" s="82"/>
      <c r="AJQ291" s="82"/>
      <c r="AJR291" s="82"/>
      <c r="AJS291" s="82"/>
      <c r="AJT291" s="82"/>
      <c r="AJU291" s="82"/>
      <c r="AJV291" s="82"/>
      <c r="AJW291" s="82"/>
      <c r="AJX291" s="82"/>
      <c r="AJY291" s="82"/>
      <c r="AJZ291" s="82"/>
      <c r="AKA291" s="82"/>
      <c r="AKB291" s="82"/>
      <c r="AKC291" s="82"/>
      <c r="AKD291" s="82"/>
      <c r="AKE291" s="82"/>
      <c r="AKF291" s="82"/>
      <c r="AKG291" s="82"/>
      <c r="AKH291" s="82"/>
      <c r="AKI291" s="82"/>
      <c r="AKJ291" s="82"/>
      <c r="AKK291" s="82"/>
      <c r="AKL291" s="82"/>
      <c r="AKM291" s="82"/>
      <c r="AKN291" s="82"/>
      <c r="AKO291" s="82"/>
      <c r="AKP291" s="82"/>
      <c r="AKQ291" s="82"/>
      <c r="AKR291" s="82"/>
      <c r="AKS291" s="82"/>
      <c r="AKT291" s="82"/>
      <c r="AKU291" s="82"/>
      <c r="AKV291" s="82"/>
      <c r="AKW291" s="82"/>
      <c r="AKX291" s="82"/>
      <c r="AKY291" s="82"/>
      <c r="AKZ291" s="82"/>
      <c r="ALA291" s="82"/>
      <c r="ALB291" s="82"/>
      <c r="ALC291" s="82"/>
      <c r="ALD291" s="82"/>
      <c r="ALE291" s="82"/>
      <c r="ALF291" s="82"/>
      <c r="ALG291" s="82"/>
      <c r="ALH291" s="82"/>
      <c r="ALI291" s="82"/>
      <c r="ALJ291" s="82"/>
      <c r="ALK291" s="82"/>
      <c r="ALL291" s="82"/>
      <c r="ALM291" s="82"/>
      <c r="ALN291" s="82"/>
      <c r="ALO291" s="82"/>
      <c r="ALP291" s="82"/>
      <c r="ALQ291" s="82"/>
      <c r="ALR291" s="82"/>
      <c r="ALS291" s="82"/>
      <c r="ALT291" s="82"/>
      <c r="ALU291" s="82"/>
      <c r="ALV291" s="82"/>
      <c r="ALW291" s="82"/>
      <c r="ALX291" s="82"/>
      <c r="ALY291" s="82"/>
      <c r="ALZ291" s="82"/>
      <c r="AMA291" s="82"/>
      <c r="AMB291" s="82"/>
      <c r="AMC291" s="82"/>
      <c r="AMD291" s="82"/>
      <c r="AME291" s="82"/>
      <c r="AMF291" s="82"/>
      <c r="AMG291" s="82"/>
      <c r="AMH291" s="82"/>
      <c r="AMI291" s="82"/>
      <c r="AMJ291" s="82"/>
    </row>
    <row r="292" spans="1:1024" s="84" customFormat="1" ht="40.5" customHeight="1" outlineLevel="1" x14ac:dyDescent="0.2">
      <c r="A292" s="97" t="s">
        <v>755</v>
      </c>
      <c r="B292" s="217">
        <v>11952</v>
      </c>
      <c r="C292" s="98" t="s">
        <v>110</v>
      </c>
      <c r="D292" s="99" t="s">
        <v>676</v>
      </c>
      <c r="E292" s="218" t="s">
        <v>331</v>
      </c>
      <c r="F292" s="219">
        <v>63</v>
      </c>
      <c r="G292" s="220"/>
      <c r="H292" s="93"/>
      <c r="I292" s="207">
        <f t="shared" si="19"/>
        <v>0</v>
      </c>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c r="DR292" s="82"/>
      <c r="DS292" s="82"/>
      <c r="DT292" s="82"/>
      <c r="DU292" s="82"/>
      <c r="DV292" s="82"/>
      <c r="DW292" s="82"/>
      <c r="DX292" s="82"/>
      <c r="DY292" s="82"/>
      <c r="DZ292" s="82"/>
      <c r="EA292" s="82"/>
      <c r="EB292" s="82"/>
      <c r="EC292" s="82"/>
      <c r="ED292" s="82"/>
      <c r="EE292" s="82"/>
      <c r="EF292" s="82"/>
      <c r="EG292" s="82"/>
      <c r="EH292" s="82"/>
      <c r="EI292" s="82"/>
      <c r="EJ292" s="82"/>
      <c r="EK292" s="82"/>
      <c r="EL292" s="82"/>
      <c r="EM292" s="82"/>
      <c r="EN292" s="82"/>
      <c r="EO292" s="82"/>
      <c r="EP292" s="82"/>
      <c r="EQ292" s="82"/>
      <c r="ER292" s="82"/>
      <c r="ES292" s="82"/>
      <c r="ET292" s="82"/>
      <c r="EU292" s="82"/>
      <c r="EV292" s="82"/>
      <c r="EW292" s="82"/>
      <c r="EX292" s="82"/>
      <c r="EY292" s="82"/>
      <c r="EZ292" s="82"/>
      <c r="FA292" s="82"/>
      <c r="FB292" s="82"/>
      <c r="FC292" s="82"/>
      <c r="FD292" s="82"/>
      <c r="FE292" s="82"/>
      <c r="FF292" s="82"/>
      <c r="FG292" s="82"/>
      <c r="FH292" s="82"/>
      <c r="FI292" s="82"/>
      <c r="FJ292" s="82"/>
      <c r="FK292" s="82"/>
      <c r="FL292" s="82"/>
      <c r="FM292" s="82"/>
      <c r="FN292" s="82"/>
      <c r="FO292" s="82"/>
      <c r="FP292" s="82"/>
      <c r="FQ292" s="82"/>
      <c r="FR292" s="82"/>
      <c r="FS292" s="82"/>
      <c r="FT292" s="82"/>
      <c r="FU292" s="82"/>
      <c r="FV292" s="82"/>
      <c r="FW292" s="82"/>
      <c r="FX292" s="82"/>
      <c r="FY292" s="82"/>
      <c r="FZ292" s="82"/>
      <c r="GA292" s="82"/>
      <c r="GB292" s="82"/>
      <c r="GC292" s="82"/>
      <c r="GD292" s="82"/>
      <c r="GE292" s="82"/>
      <c r="GF292" s="82"/>
      <c r="GG292" s="82"/>
      <c r="GH292" s="82"/>
      <c r="GI292" s="82"/>
      <c r="GJ292" s="82"/>
      <c r="GK292" s="82"/>
      <c r="GL292" s="82"/>
      <c r="GM292" s="82"/>
      <c r="GN292" s="82"/>
      <c r="GO292" s="82"/>
      <c r="GP292" s="82"/>
      <c r="GQ292" s="82"/>
      <c r="GR292" s="82"/>
      <c r="GS292" s="82"/>
      <c r="GT292" s="82"/>
      <c r="GU292" s="82"/>
      <c r="GV292" s="82"/>
      <c r="GW292" s="82"/>
      <c r="GX292" s="82"/>
      <c r="GY292" s="82"/>
      <c r="GZ292" s="82"/>
      <c r="HA292" s="82"/>
      <c r="HB292" s="82"/>
      <c r="HC292" s="82"/>
      <c r="HD292" s="82"/>
      <c r="HE292" s="82"/>
      <c r="HF292" s="82"/>
      <c r="HG292" s="82"/>
      <c r="HH292" s="82"/>
      <c r="HI292" s="82"/>
      <c r="HJ292" s="82"/>
      <c r="HK292" s="82"/>
      <c r="HL292" s="82"/>
      <c r="HM292" s="82"/>
      <c r="HN292" s="82"/>
      <c r="HO292" s="82"/>
      <c r="HP292" s="82"/>
      <c r="HQ292" s="82"/>
      <c r="HR292" s="82"/>
      <c r="HS292" s="82"/>
      <c r="HT292" s="82"/>
      <c r="HU292" s="82"/>
      <c r="HV292" s="82"/>
      <c r="HW292" s="82"/>
      <c r="HX292" s="82"/>
      <c r="HY292" s="82"/>
      <c r="HZ292" s="82"/>
      <c r="IA292" s="82"/>
      <c r="IB292" s="82"/>
      <c r="IC292" s="82"/>
      <c r="ID292" s="82"/>
      <c r="IE292" s="82"/>
      <c r="IF292" s="82"/>
      <c r="IG292" s="82"/>
      <c r="IH292" s="82"/>
      <c r="II292" s="82"/>
      <c r="IJ292" s="82"/>
      <c r="IK292" s="82"/>
      <c r="IL292" s="82"/>
      <c r="IM292" s="82"/>
      <c r="IN292" s="82"/>
      <c r="IO292" s="82"/>
      <c r="IP292" s="82"/>
      <c r="IQ292" s="82"/>
      <c r="IR292" s="82"/>
      <c r="IS292" s="82"/>
      <c r="IT292" s="82"/>
      <c r="IU292" s="82"/>
      <c r="IV292" s="82"/>
      <c r="IW292" s="82"/>
      <c r="IX292" s="82"/>
      <c r="IY292" s="82"/>
      <c r="IZ292" s="82"/>
      <c r="JA292" s="82"/>
      <c r="JB292" s="82"/>
      <c r="JC292" s="82"/>
      <c r="JD292" s="82"/>
      <c r="JE292" s="82"/>
      <c r="JF292" s="82"/>
      <c r="JG292" s="82"/>
      <c r="JH292" s="82"/>
      <c r="JI292" s="82"/>
      <c r="JJ292" s="82"/>
      <c r="JK292" s="82"/>
      <c r="JL292" s="82"/>
      <c r="JM292" s="82"/>
      <c r="JN292" s="82"/>
      <c r="JO292" s="82"/>
      <c r="JP292" s="82"/>
      <c r="JQ292" s="82"/>
      <c r="JR292" s="82"/>
      <c r="JS292" s="82"/>
      <c r="JT292" s="82"/>
      <c r="JU292" s="82"/>
      <c r="JV292" s="82"/>
      <c r="JW292" s="82"/>
      <c r="JX292" s="82"/>
      <c r="JY292" s="82"/>
      <c r="JZ292" s="82"/>
      <c r="KA292" s="82"/>
      <c r="KB292" s="82"/>
      <c r="KC292" s="82"/>
      <c r="KD292" s="82"/>
      <c r="KE292" s="82"/>
      <c r="KF292" s="82"/>
      <c r="KG292" s="82"/>
      <c r="KH292" s="82"/>
      <c r="KI292" s="82"/>
      <c r="KJ292" s="82"/>
      <c r="KK292" s="82"/>
      <c r="KL292" s="82"/>
      <c r="KM292" s="82"/>
      <c r="KN292" s="82"/>
      <c r="KO292" s="82"/>
      <c r="KP292" s="82"/>
      <c r="KQ292" s="82"/>
      <c r="KR292" s="82"/>
      <c r="KS292" s="82"/>
      <c r="KT292" s="82"/>
      <c r="KU292" s="82"/>
      <c r="KV292" s="82"/>
      <c r="KW292" s="82"/>
      <c r="KX292" s="82"/>
      <c r="KY292" s="82"/>
      <c r="KZ292" s="82"/>
      <c r="LA292" s="82"/>
      <c r="LB292" s="82"/>
      <c r="LC292" s="82"/>
      <c r="LD292" s="82"/>
      <c r="LE292" s="82"/>
      <c r="LF292" s="82"/>
      <c r="LG292" s="82"/>
      <c r="LH292" s="82"/>
      <c r="LI292" s="82"/>
      <c r="LJ292" s="82"/>
      <c r="LK292" s="82"/>
      <c r="LL292" s="82"/>
      <c r="LM292" s="82"/>
      <c r="LN292" s="82"/>
      <c r="LO292" s="82"/>
      <c r="LP292" s="82"/>
      <c r="LQ292" s="82"/>
      <c r="LR292" s="82"/>
      <c r="LS292" s="82"/>
      <c r="LT292" s="82"/>
      <c r="LU292" s="82"/>
      <c r="LV292" s="82"/>
      <c r="LW292" s="82"/>
      <c r="LX292" s="82"/>
      <c r="LY292" s="82"/>
      <c r="LZ292" s="82"/>
      <c r="MA292" s="82"/>
      <c r="MB292" s="82"/>
      <c r="MC292" s="82"/>
      <c r="MD292" s="82"/>
      <c r="ME292" s="82"/>
      <c r="MF292" s="82"/>
      <c r="MG292" s="82"/>
      <c r="MH292" s="82"/>
      <c r="MI292" s="82"/>
      <c r="MJ292" s="82"/>
      <c r="MK292" s="82"/>
      <c r="ML292" s="82"/>
      <c r="MM292" s="82"/>
      <c r="MN292" s="82"/>
      <c r="MO292" s="82"/>
      <c r="MP292" s="82"/>
      <c r="MQ292" s="82"/>
      <c r="MR292" s="82"/>
      <c r="MS292" s="82"/>
      <c r="MT292" s="82"/>
      <c r="MU292" s="82"/>
      <c r="MV292" s="82"/>
      <c r="MW292" s="82"/>
      <c r="MX292" s="82"/>
      <c r="MY292" s="82"/>
      <c r="MZ292" s="82"/>
      <c r="NA292" s="82"/>
      <c r="NB292" s="82"/>
      <c r="NC292" s="82"/>
      <c r="ND292" s="82"/>
      <c r="NE292" s="82"/>
      <c r="NF292" s="82"/>
      <c r="NG292" s="82"/>
      <c r="NH292" s="82"/>
      <c r="NI292" s="82"/>
      <c r="NJ292" s="82"/>
      <c r="NK292" s="82"/>
      <c r="NL292" s="82"/>
      <c r="NM292" s="82"/>
      <c r="NN292" s="82"/>
      <c r="NO292" s="82"/>
      <c r="NP292" s="82"/>
      <c r="NQ292" s="82"/>
      <c r="NR292" s="82"/>
      <c r="NS292" s="82"/>
      <c r="NT292" s="82"/>
      <c r="NU292" s="82"/>
      <c r="NV292" s="82"/>
      <c r="NW292" s="82"/>
      <c r="NX292" s="82"/>
      <c r="NY292" s="82"/>
      <c r="NZ292" s="82"/>
      <c r="OA292" s="82"/>
      <c r="OB292" s="82"/>
      <c r="OC292" s="82"/>
      <c r="OD292" s="82"/>
      <c r="OE292" s="82"/>
      <c r="OF292" s="82"/>
      <c r="OG292" s="82"/>
      <c r="OH292" s="82"/>
      <c r="OI292" s="82"/>
      <c r="OJ292" s="82"/>
      <c r="OK292" s="82"/>
      <c r="OL292" s="82"/>
      <c r="OM292" s="82"/>
      <c r="ON292" s="82"/>
      <c r="OO292" s="82"/>
      <c r="OP292" s="82"/>
      <c r="OQ292" s="82"/>
      <c r="OR292" s="82"/>
      <c r="OS292" s="82"/>
      <c r="OT292" s="82"/>
      <c r="OU292" s="82"/>
      <c r="OV292" s="82"/>
      <c r="OW292" s="82"/>
      <c r="OX292" s="82"/>
      <c r="OY292" s="82"/>
      <c r="OZ292" s="82"/>
      <c r="PA292" s="82"/>
      <c r="PB292" s="82"/>
      <c r="PC292" s="82"/>
      <c r="PD292" s="82"/>
      <c r="PE292" s="82"/>
      <c r="PF292" s="82"/>
      <c r="PG292" s="82"/>
      <c r="PH292" s="82"/>
      <c r="PI292" s="82"/>
      <c r="PJ292" s="82"/>
      <c r="PK292" s="82"/>
      <c r="PL292" s="82"/>
      <c r="PM292" s="82"/>
      <c r="PN292" s="82"/>
      <c r="PO292" s="82"/>
      <c r="PP292" s="82"/>
      <c r="PQ292" s="82"/>
      <c r="PR292" s="82"/>
      <c r="PS292" s="82"/>
      <c r="PT292" s="82"/>
      <c r="PU292" s="82"/>
      <c r="PV292" s="82"/>
      <c r="PW292" s="82"/>
      <c r="PX292" s="82"/>
      <c r="PY292" s="82"/>
      <c r="PZ292" s="82"/>
      <c r="QA292" s="82"/>
      <c r="QB292" s="82"/>
      <c r="QC292" s="82"/>
      <c r="QD292" s="82"/>
      <c r="QE292" s="82"/>
      <c r="QF292" s="82"/>
      <c r="QG292" s="82"/>
      <c r="QH292" s="82"/>
      <c r="QI292" s="82"/>
      <c r="QJ292" s="82"/>
      <c r="QK292" s="82"/>
      <c r="QL292" s="82"/>
      <c r="QM292" s="82"/>
      <c r="QN292" s="82"/>
      <c r="QO292" s="82"/>
      <c r="QP292" s="82"/>
      <c r="QQ292" s="82"/>
      <c r="QR292" s="82"/>
      <c r="QS292" s="82"/>
      <c r="QT292" s="82"/>
      <c r="QU292" s="82"/>
      <c r="QV292" s="82"/>
      <c r="QW292" s="82"/>
      <c r="QX292" s="82"/>
      <c r="QY292" s="82"/>
      <c r="QZ292" s="82"/>
      <c r="RA292" s="82"/>
      <c r="RB292" s="82"/>
      <c r="RC292" s="82"/>
      <c r="RD292" s="82"/>
      <c r="RE292" s="82"/>
      <c r="RF292" s="82"/>
      <c r="RG292" s="82"/>
      <c r="RH292" s="82"/>
      <c r="RI292" s="82"/>
      <c r="RJ292" s="82"/>
      <c r="RK292" s="82"/>
      <c r="RL292" s="82"/>
      <c r="RM292" s="82"/>
      <c r="RN292" s="82"/>
      <c r="RO292" s="82"/>
      <c r="RP292" s="82"/>
      <c r="RQ292" s="82"/>
      <c r="RR292" s="82"/>
      <c r="RS292" s="82"/>
      <c r="RT292" s="82"/>
      <c r="RU292" s="82"/>
      <c r="RV292" s="82"/>
      <c r="RW292" s="82"/>
      <c r="RX292" s="82"/>
      <c r="RY292" s="82"/>
      <c r="RZ292" s="82"/>
      <c r="SA292" s="82"/>
      <c r="SB292" s="82"/>
      <c r="SC292" s="82"/>
      <c r="SD292" s="82"/>
      <c r="SE292" s="82"/>
      <c r="SF292" s="82"/>
      <c r="SG292" s="82"/>
      <c r="SH292" s="82"/>
      <c r="SI292" s="82"/>
      <c r="SJ292" s="82"/>
      <c r="SK292" s="82"/>
      <c r="SL292" s="82"/>
      <c r="SM292" s="82"/>
      <c r="SN292" s="82"/>
      <c r="SO292" s="82"/>
      <c r="SP292" s="82"/>
      <c r="SQ292" s="82"/>
      <c r="SR292" s="82"/>
      <c r="SS292" s="82"/>
      <c r="ST292" s="82"/>
      <c r="SU292" s="82"/>
      <c r="SV292" s="82"/>
      <c r="SW292" s="82"/>
      <c r="SX292" s="82"/>
      <c r="SY292" s="82"/>
      <c r="SZ292" s="82"/>
      <c r="TA292" s="82"/>
      <c r="TB292" s="82"/>
      <c r="TC292" s="82"/>
      <c r="TD292" s="82"/>
      <c r="TE292" s="82"/>
      <c r="TF292" s="82"/>
      <c r="TG292" s="82"/>
      <c r="TH292" s="82"/>
      <c r="TI292" s="82"/>
      <c r="TJ292" s="82"/>
      <c r="TK292" s="82"/>
      <c r="TL292" s="82"/>
      <c r="TM292" s="82"/>
      <c r="TN292" s="82"/>
      <c r="TO292" s="82"/>
      <c r="TP292" s="82"/>
      <c r="TQ292" s="82"/>
      <c r="TR292" s="82"/>
      <c r="TS292" s="82"/>
      <c r="TT292" s="82"/>
      <c r="TU292" s="82"/>
      <c r="TV292" s="82"/>
      <c r="TW292" s="82"/>
      <c r="TX292" s="82"/>
      <c r="TY292" s="82"/>
      <c r="TZ292" s="82"/>
      <c r="UA292" s="82"/>
      <c r="UB292" s="82"/>
      <c r="UC292" s="82"/>
      <c r="UD292" s="82"/>
      <c r="UE292" s="82"/>
      <c r="UF292" s="82"/>
      <c r="UG292" s="82"/>
      <c r="UH292" s="82"/>
      <c r="UI292" s="82"/>
      <c r="UJ292" s="82"/>
      <c r="UK292" s="82"/>
      <c r="UL292" s="82"/>
      <c r="UM292" s="82"/>
      <c r="UN292" s="82"/>
      <c r="UO292" s="82"/>
      <c r="UP292" s="82"/>
      <c r="UQ292" s="82"/>
      <c r="UR292" s="82"/>
      <c r="US292" s="82"/>
      <c r="UT292" s="82"/>
      <c r="UU292" s="82"/>
      <c r="UV292" s="82"/>
      <c r="UW292" s="82"/>
      <c r="UX292" s="82"/>
      <c r="UY292" s="82"/>
      <c r="UZ292" s="82"/>
      <c r="VA292" s="82"/>
      <c r="VB292" s="82"/>
      <c r="VC292" s="82"/>
      <c r="VD292" s="82"/>
      <c r="VE292" s="82"/>
      <c r="VF292" s="82"/>
      <c r="VG292" s="82"/>
      <c r="VH292" s="82"/>
      <c r="VI292" s="82"/>
      <c r="VJ292" s="82"/>
      <c r="VK292" s="82"/>
      <c r="VL292" s="82"/>
      <c r="VM292" s="82"/>
      <c r="VN292" s="82"/>
      <c r="VO292" s="82"/>
      <c r="VP292" s="82"/>
      <c r="VQ292" s="82"/>
      <c r="VR292" s="82"/>
      <c r="VS292" s="82"/>
      <c r="VT292" s="82"/>
      <c r="VU292" s="82"/>
      <c r="VV292" s="82"/>
      <c r="VW292" s="82"/>
      <c r="VX292" s="82"/>
      <c r="VY292" s="82"/>
      <c r="VZ292" s="82"/>
      <c r="WA292" s="82"/>
      <c r="WB292" s="82"/>
      <c r="WC292" s="82"/>
      <c r="WD292" s="82"/>
      <c r="WE292" s="82"/>
      <c r="WF292" s="82"/>
      <c r="WG292" s="82"/>
      <c r="WH292" s="82"/>
      <c r="WI292" s="82"/>
      <c r="WJ292" s="82"/>
      <c r="WK292" s="82"/>
      <c r="WL292" s="82"/>
      <c r="WM292" s="82"/>
      <c r="WN292" s="82"/>
      <c r="WO292" s="82"/>
      <c r="WP292" s="82"/>
      <c r="WQ292" s="82"/>
      <c r="WR292" s="82"/>
      <c r="WS292" s="82"/>
      <c r="WT292" s="82"/>
      <c r="WU292" s="82"/>
      <c r="WV292" s="82"/>
      <c r="WW292" s="82"/>
      <c r="WX292" s="82"/>
      <c r="WY292" s="82"/>
      <c r="WZ292" s="82"/>
      <c r="XA292" s="82"/>
      <c r="XB292" s="82"/>
      <c r="XC292" s="82"/>
      <c r="XD292" s="82"/>
      <c r="XE292" s="82"/>
      <c r="XF292" s="82"/>
      <c r="XG292" s="82"/>
      <c r="XH292" s="82"/>
      <c r="XI292" s="82"/>
      <c r="XJ292" s="82"/>
      <c r="XK292" s="82"/>
      <c r="XL292" s="82"/>
      <c r="XM292" s="82"/>
      <c r="XN292" s="82"/>
      <c r="XO292" s="82"/>
      <c r="XP292" s="82"/>
      <c r="XQ292" s="82"/>
      <c r="XR292" s="82"/>
      <c r="XS292" s="82"/>
      <c r="XT292" s="82"/>
      <c r="XU292" s="82"/>
      <c r="XV292" s="82"/>
      <c r="XW292" s="82"/>
      <c r="XX292" s="82"/>
      <c r="XY292" s="82"/>
      <c r="XZ292" s="82"/>
      <c r="YA292" s="82"/>
      <c r="YB292" s="82"/>
      <c r="YC292" s="82"/>
      <c r="YD292" s="82"/>
      <c r="YE292" s="82"/>
      <c r="YF292" s="82"/>
      <c r="YG292" s="82"/>
      <c r="YH292" s="82"/>
      <c r="YI292" s="82"/>
      <c r="YJ292" s="82"/>
      <c r="YK292" s="82"/>
      <c r="YL292" s="82"/>
      <c r="YM292" s="82"/>
      <c r="YN292" s="82"/>
      <c r="YO292" s="82"/>
      <c r="YP292" s="82"/>
      <c r="YQ292" s="82"/>
      <c r="YR292" s="82"/>
      <c r="YS292" s="82"/>
      <c r="YT292" s="82"/>
      <c r="YU292" s="82"/>
      <c r="YV292" s="82"/>
      <c r="YW292" s="82"/>
      <c r="YX292" s="82"/>
      <c r="YY292" s="82"/>
      <c r="YZ292" s="82"/>
      <c r="ZA292" s="82"/>
      <c r="ZB292" s="82"/>
      <c r="ZC292" s="82"/>
      <c r="ZD292" s="82"/>
      <c r="ZE292" s="82"/>
      <c r="ZF292" s="82"/>
      <c r="ZG292" s="82"/>
      <c r="ZH292" s="82"/>
      <c r="ZI292" s="82"/>
      <c r="ZJ292" s="82"/>
      <c r="ZK292" s="82"/>
      <c r="ZL292" s="82"/>
      <c r="ZM292" s="82"/>
      <c r="ZN292" s="82"/>
      <c r="ZO292" s="82"/>
      <c r="ZP292" s="82"/>
      <c r="ZQ292" s="82"/>
      <c r="ZR292" s="82"/>
      <c r="ZS292" s="82"/>
      <c r="ZT292" s="82"/>
      <c r="ZU292" s="82"/>
      <c r="ZV292" s="82"/>
      <c r="ZW292" s="82"/>
      <c r="ZX292" s="82"/>
      <c r="ZY292" s="82"/>
      <c r="ZZ292" s="82"/>
      <c r="AAA292" s="82"/>
      <c r="AAB292" s="82"/>
      <c r="AAC292" s="82"/>
      <c r="AAD292" s="82"/>
      <c r="AAE292" s="82"/>
      <c r="AAF292" s="82"/>
      <c r="AAG292" s="82"/>
      <c r="AAH292" s="82"/>
      <c r="AAI292" s="82"/>
      <c r="AAJ292" s="82"/>
      <c r="AAK292" s="82"/>
      <c r="AAL292" s="82"/>
      <c r="AAM292" s="82"/>
      <c r="AAN292" s="82"/>
      <c r="AAO292" s="82"/>
      <c r="AAP292" s="82"/>
      <c r="AAQ292" s="82"/>
      <c r="AAR292" s="82"/>
      <c r="AAS292" s="82"/>
      <c r="AAT292" s="82"/>
      <c r="AAU292" s="82"/>
      <c r="AAV292" s="82"/>
      <c r="AAW292" s="82"/>
      <c r="AAX292" s="82"/>
      <c r="AAY292" s="82"/>
      <c r="AAZ292" s="82"/>
      <c r="ABA292" s="82"/>
      <c r="ABB292" s="82"/>
      <c r="ABC292" s="82"/>
      <c r="ABD292" s="82"/>
      <c r="ABE292" s="82"/>
      <c r="ABF292" s="82"/>
      <c r="ABG292" s="82"/>
      <c r="ABH292" s="82"/>
      <c r="ABI292" s="82"/>
      <c r="ABJ292" s="82"/>
      <c r="ABK292" s="82"/>
      <c r="ABL292" s="82"/>
      <c r="ABM292" s="82"/>
      <c r="ABN292" s="82"/>
      <c r="ABO292" s="82"/>
      <c r="ABP292" s="82"/>
      <c r="ABQ292" s="82"/>
      <c r="ABR292" s="82"/>
      <c r="ABS292" s="82"/>
      <c r="ABT292" s="82"/>
      <c r="ABU292" s="82"/>
      <c r="ABV292" s="82"/>
      <c r="ABW292" s="82"/>
      <c r="ABX292" s="82"/>
      <c r="ABY292" s="82"/>
      <c r="ABZ292" s="82"/>
      <c r="ACA292" s="82"/>
      <c r="ACB292" s="82"/>
      <c r="ACC292" s="82"/>
      <c r="ACD292" s="82"/>
      <c r="ACE292" s="82"/>
      <c r="ACF292" s="82"/>
      <c r="ACG292" s="82"/>
      <c r="ACH292" s="82"/>
      <c r="ACI292" s="82"/>
      <c r="ACJ292" s="82"/>
      <c r="ACK292" s="82"/>
      <c r="ACL292" s="82"/>
      <c r="ACM292" s="82"/>
      <c r="ACN292" s="82"/>
      <c r="ACO292" s="82"/>
      <c r="ACP292" s="82"/>
      <c r="ACQ292" s="82"/>
      <c r="ACR292" s="82"/>
      <c r="ACS292" s="82"/>
      <c r="ACT292" s="82"/>
      <c r="ACU292" s="82"/>
      <c r="ACV292" s="82"/>
      <c r="ACW292" s="82"/>
      <c r="ACX292" s="82"/>
      <c r="ACY292" s="82"/>
      <c r="ACZ292" s="82"/>
      <c r="ADA292" s="82"/>
      <c r="ADB292" s="82"/>
      <c r="ADC292" s="82"/>
      <c r="ADD292" s="82"/>
      <c r="ADE292" s="82"/>
      <c r="ADF292" s="82"/>
      <c r="ADG292" s="82"/>
      <c r="ADH292" s="82"/>
      <c r="ADI292" s="82"/>
      <c r="ADJ292" s="82"/>
      <c r="ADK292" s="82"/>
      <c r="ADL292" s="82"/>
      <c r="ADM292" s="82"/>
      <c r="ADN292" s="82"/>
      <c r="ADO292" s="82"/>
      <c r="ADP292" s="82"/>
      <c r="ADQ292" s="82"/>
      <c r="ADR292" s="82"/>
      <c r="ADS292" s="82"/>
      <c r="ADT292" s="82"/>
      <c r="ADU292" s="82"/>
      <c r="ADV292" s="82"/>
      <c r="ADW292" s="82"/>
      <c r="ADX292" s="82"/>
      <c r="ADY292" s="82"/>
      <c r="ADZ292" s="82"/>
      <c r="AEA292" s="82"/>
      <c r="AEB292" s="82"/>
      <c r="AEC292" s="82"/>
      <c r="AED292" s="82"/>
      <c r="AEE292" s="82"/>
      <c r="AEF292" s="82"/>
      <c r="AEG292" s="82"/>
      <c r="AEH292" s="82"/>
      <c r="AEI292" s="82"/>
      <c r="AEJ292" s="82"/>
      <c r="AEK292" s="82"/>
      <c r="AEL292" s="82"/>
      <c r="AEM292" s="82"/>
      <c r="AEN292" s="82"/>
      <c r="AEO292" s="82"/>
      <c r="AEP292" s="82"/>
      <c r="AEQ292" s="82"/>
      <c r="AER292" s="82"/>
      <c r="AES292" s="82"/>
      <c r="AET292" s="82"/>
      <c r="AEU292" s="82"/>
      <c r="AEV292" s="82"/>
      <c r="AEW292" s="82"/>
      <c r="AEX292" s="82"/>
      <c r="AEY292" s="82"/>
      <c r="AEZ292" s="82"/>
      <c r="AFA292" s="82"/>
      <c r="AFB292" s="82"/>
      <c r="AFC292" s="82"/>
      <c r="AFD292" s="82"/>
      <c r="AFE292" s="82"/>
      <c r="AFF292" s="82"/>
      <c r="AFG292" s="82"/>
      <c r="AFH292" s="82"/>
      <c r="AFI292" s="82"/>
      <c r="AFJ292" s="82"/>
      <c r="AFK292" s="82"/>
      <c r="AFL292" s="82"/>
      <c r="AFM292" s="82"/>
      <c r="AFN292" s="82"/>
      <c r="AFO292" s="82"/>
      <c r="AFP292" s="82"/>
      <c r="AFQ292" s="82"/>
      <c r="AFR292" s="82"/>
      <c r="AFS292" s="82"/>
      <c r="AFT292" s="82"/>
      <c r="AFU292" s="82"/>
      <c r="AFV292" s="82"/>
      <c r="AFW292" s="82"/>
      <c r="AFX292" s="82"/>
      <c r="AFY292" s="82"/>
      <c r="AFZ292" s="82"/>
      <c r="AGA292" s="82"/>
      <c r="AGB292" s="82"/>
      <c r="AGC292" s="82"/>
      <c r="AGD292" s="82"/>
      <c r="AGE292" s="82"/>
      <c r="AGF292" s="82"/>
      <c r="AGG292" s="82"/>
      <c r="AGH292" s="82"/>
      <c r="AGI292" s="82"/>
      <c r="AGJ292" s="82"/>
      <c r="AGK292" s="82"/>
      <c r="AGL292" s="82"/>
      <c r="AGM292" s="82"/>
      <c r="AGN292" s="82"/>
      <c r="AGO292" s="82"/>
      <c r="AGP292" s="82"/>
      <c r="AGQ292" s="82"/>
      <c r="AGR292" s="82"/>
      <c r="AGS292" s="82"/>
      <c r="AGT292" s="82"/>
      <c r="AGU292" s="82"/>
      <c r="AGV292" s="82"/>
      <c r="AGW292" s="82"/>
      <c r="AGX292" s="82"/>
      <c r="AGY292" s="82"/>
      <c r="AGZ292" s="82"/>
      <c r="AHA292" s="82"/>
      <c r="AHB292" s="82"/>
      <c r="AHC292" s="82"/>
      <c r="AHD292" s="82"/>
      <c r="AHE292" s="82"/>
      <c r="AHF292" s="82"/>
      <c r="AHG292" s="82"/>
      <c r="AHH292" s="82"/>
      <c r="AHI292" s="82"/>
      <c r="AHJ292" s="82"/>
      <c r="AHK292" s="82"/>
      <c r="AHL292" s="82"/>
      <c r="AHM292" s="82"/>
      <c r="AHN292" s="82"/>
      <c r="AHO292" s="82"/>
      <c r="AHP292" s="82"/>
      <c r="AHQ292" s="82"/>
      <c r="AHR292" s="82"/>
      <c r="AHS292" s="82"/>
      <c r="AHT292" s="82"/>
      <c r="AHU292" s="82"/>
      <c r="AHV292" s="82"/>
      <c r="AHW292" s="82"/>
      <c r="AHX292" s="82"/>
      <c r="AHY292" s="82"/>
      <c r="AHZ292" s="82"/>
      <c r="AIA292" s="82"/>
      <c r="AIB292" s="82"/>
      <c r="AIC292" s="82"/>
      <c r="AID292" s="82"/>
      <c r="AIE292" s="82"/>
      <c r="AIF292" s="82"/>
      <c r="AIG292" s="82"/>
      <c r="AIH292" s="82"/>
      <c r="AII292" s="82"/>
      <c r="AIJ292" s="82"/>
      <c r="AIK292" s="82"/>
      <c r="AIL292" s="82"/>
      <c r="AIM292" s="82"/>
      <c r="AIN292" s="82"/>
      <c r="AIO292" s="82"/>
      <c r="AIP292" s="82"/>
      <c r="AIQ292" s="82"/>
      <c r="AIR292" s="82"/>
      <c r="AIS292" s="82"/>
      <c r="AIT292" s="82"/>
      <c r="AIU292" s="82"/>
      <c r="AIV292" s="82"/>
      <c r="AIW292" s="82"/>
      <c r="AIX292" s="82"/>
      <c r="AIY292" s="82"/>
      <c r="AIZ292" s="82"/>
      <c r="AJA292" s="82"/>
      <c r="AJB292" s="82"/>
      <c r="AJC292" s="82"/>
      <c r="AJD292" s="82"/>
      <c r="AJE292" s="82"/>
      <c r="AJF292" s="82"/>
      <c r="AJG292" s="82"/>
      <c r="AJH292" s="82"/>
      <c r="AJI292" s="82"/>
      <c r="AJJ292" s="82"/>
      <c r="AJK292" s="82"/>
      <c r="AJL292" s="82"/>
      <c r="AJM292" s="82"/>
      <c r="AJN292" s="82"/>
      <c r="AJO292" s="82"/>
      <c r="AJP292" s="82"/>
      <c r="AJQ292" s="82"/>
      <c r="AJR292" s="82"/>
      <c r="AJS292" s="82"/>
      <c r="AJT292" s="82"/>
      <c r="AJU292" s="82"/>
      <c r="AJV292" s="82"/>
      <c r="AJW292" s="82"/>
      <c r="AJX292" s="82"/>
      <c r="AJY292" s="82"/>
      <c r="AJZ292" s="82"/>
      <c r="AKA292" s="82"/>
      <c r="AKB292" s="82"/>
      <c r="AKC292" s="82"/>
      <c r="AKD292" s="82"/>
      <c r="AKE292" s="82"/>
      <c r="AKF292" s="82"/>
      <c r="AKG292" s="82"/>
      <c r="AKH292" s="82"/>
      <c r="AKI292" s="82"/>
      <c r="AKJ292" s="82"/>
      <c r="AKK292" s="82"/>
      <c r="AKL292" s="82"/>
      <c r="AKM292" s="82"/>
      <c r="AKN292" s="82"/>
      <c r="AKO292" s="82"/>
      <c r="AKP292" s="82"/>
      <c r="AKQ292" s="82"/>
      <c r="AKR292" s="82"/>
      <c r="AKS292" s="82"/>
      <c r="AKT292" s="82"/>
      <c r="AKU292" s="82"/>
      <c r="AKV292" s="82"/>
      <c r="AKW292" s="82"/>
      <c r="AKX292" s="82"/>
      <c r="AKY292" s="82"/>
      <c r="AKZ292" s="82"/>
      <c r="ALA292" s="82"/>
      <c r="ALB292" s="82"/>
      <c r="ALC292" s="82"/>
      <c r="ALD292" s="82"/>
      <c r="ALE292" s="82"/>
      <c r="ALF292" s="82"/>
      <c r="ALG292" s="82"/>
      <c r="ALH292" s="82"/>
      <c r="ALI292" s="82"/>
      <c r="ALJ292" s="82"/>
      <c r="ALK292" s="82"/>
      <c r="ALL292" s="82"/>
      <c r="ALM292" s="82"/>
      <c r="ALN292" s="82"/>
      <c r="ALO292" s="82"/>
      <c r="ALP292" s="82"/>
      <c r="ALQ292" s="82"/>
      <c r="ALR292" s="82"/>
      <c r="ALS292" s="82"/>
      <c r="ALT292" s="82"/>
      <c r="ALU292" s="82"/>
      <c r="ALV292" s="82"/>
      <c r="ALW292" s="82"/>
      <c r="ALX292" s="82"/>
      <c r="ALY292" s="82"/>
      <c r="ALZ292" s="82"/>
      <c r="AMA292" s="82"/>
      <c r="AMB292" s="82"/>
      <c r="AMC292" s="82"/>
      <c r="AMD292" s="82"/>
      <c r="AME292" s="82"/>
      <c r="AMF292" s="82"/>
      <c r="AMG292" s="82"/>
      <c r="AMH292" s="82"/>
      <c r="AMI292" s="82"/>
      <c r="AMJ292" s="82"/>
    </row>
    <row r="293" spans="1:1024" s="84" customFormat="1" ht="31.5" customHeight="1" outlineLevel="1" x14ac:dyDescent="0.2">
      <c r="A293" s="97" t="s">
        <v>756</v>
      </c>
      <c r="B293" s="97">
        <v>97592</v>
      </c>
      <c r="C293" s="98" t="s">
        <v>110</v>
      </c>
      <c r="D293" s="99" t="s">
        <v>677</v>
      </c>
      <c r="E293" s="100" t="s">
        <v>331</v>
      </c>
      <c r="F293" s="195">
        <v>3</v>
      </c>
      <c r="G293" s="196"/>
      <c r="H293" s="93"/>
      <c r="I293" s="94">
        <f t="shared" si="19"/>
        <v>0</v>
      </c>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c r="DR293" s="82"/>
      <c r="DS293" s="82"/>
      <c r="DT293" s="82"/>
      <c r="DU293" s="82"/>
      <c r="DV293" s="82"/>
      <c r="DW293" s="82"/>
      <c r="DX293" s="82"/>
      <c r="DY293" s="82"/>
      <c r="DZ293" s="82"/>
      <c r="EA293" s="82"/>
      <c r="EB293" s="82"/>
      <c r="EC293" s="82"/>
      <c r="ED293" s="82"/>
      <c r="EE293" s="82"/>
      <c r="EF293" s="82"/>
      <c r="EG293" s="82"/>
      <c r="EH293" s="82"/>
      <c r="EI293" s="82"/>
      <c r="EJ293" s="82"/>
      <c r="EK293" s="82"/>
      <c r="EL293" s="82"/>
      <c r="EM293" s="82"/>
      <c r="EN293" s="82"/>
      <c r="EO293" s="82"/>
      <c r="EP293" s="82"/>
      <c r="EQ293" s="82"/>
      <c r="ER293" s="82"/>
      <c r="ES293" s="82"/>
      <c r="ET293" s="82"/>
      <c r="EU293" s="82"/>
      <c r="EV293" s="82"/>
      <c r="EW293" s="82"/>
      <c r="EX293" s="82"/>
      <c r="EY293" s="82"/>
      <c r="EZ293" s="82"/>
      <c r="FA293" s="82"/>
      <c r="FB293" s="82"/>
      <c r="FC293" s="82"/>
      <c r="FD293" s="82"/>
      <c r="FE293" s="82"/>
      <c r="FF293" s="82"/>
      <c r="FG293" s="82"/>
      <c r="FH293" s="82"/>
      <c r="FI293" s="82"/>
      <c r="FJ293" s="82"/>
      <c r="FK293" s="82"/>
      <c r="FL293" s="82"/>
      <c r="FM293" s="82"/>
      <c r="FN293" s="82"/>
      <c r="FO293" s="82"/>
      <c r="FP293" s="82"/>
      <c r="FQ293" s="82"/>
      <c r="FR293" s="82"/>
      <c r="FS293" s="82"/>
      <c r="FT293" s="82"/>
      <c r="FU293" s="82"/>
      <c r="FV293" s="82"/>
      <c r="FW293" s="82"/>
      <c r="FX293" s="82"/>
      <c r="FY293" s="82"/>
      <c r="FZ293" s="82"/>
      <c r="GA293" s="82"/>
      <c r="GB293" s="82"/>
      <c r="GC293" s="82"/>
      <c r="GD293" s="82"/>
      <c r="GE293" s="82"/>
      <c r="GF293" s="82"/>
      <c r="GG293" s="82"/>
      <c r="GH293" s="82"/>
      <c r="GI293" s="82"/>
      <c r="GJ293" s="82"/>
      <c r="GK293" s="82"/>
      <c r="GL293" s="82"/>
      <c r="GM293" s="82"/>
      <c r="GN293" s="82"/>
      <c r="GO293" s="82"/>
      <c r="GP293" s="82"/>
      <c r="GQ293" s="82"/>
      <c r="GR293" s="82"/>
      <c r="GS293" s="82"/>
      <c r="GT293" s="82"/>
      <c r="GU293" s="82"/>
      <c r="GV293" s="82"/>
      <c r="GW293" s="82"/>
      <c r="GX293" s="82"/>
      <c r="GY293" s="82"/>
      <c r="GZ293" s="82"/>
      <c r="HA293" s="82"/>
      <c r="HB293" s="82"/>
      <c r="HC293" s="82"/>
      <c r="HD293" s="82"/>
      <c r="HE293" s="82"/>
      <c r="HF293" s="82"/>
      <c r="HG293" s="82"/>
      <c r="HH293" s="82"/>
      <c r="HI293" s="82"/>
      <c r="HJ293" s="82"/>
      <c r="HK293" s="82"/>
      <c r="HL293" s="82"/>
      <c r="HM293" s="82"/>
      <c r="HN293" s="82"/>
      <c r="HO293" s="82"/>
      <c r="HP293" s="82"/>
      <c r="HQ293" s="82"/>
      <c r="HR293" s="82"/>
      <c r="HS293" s="82"/>
      <c r="HT293" s="82"/>
      <c r="HU293" s="82"/>
      <c r="HV293" s="82"/>
      <c r="HW293" s="82"/>
      <c r="HX293" s="82"/>
      <c r="HY293" s="82"/>
      <c r="HZ293" s="82"/>
      <c r="IA293" s="82"/>
      <c r="IB293" s="82"/>
      <c r="IC293" s="82"/>
      <c r="ID293" s="82"/>
      <c r="IE293" s="82"/>
      <c r="IF293" s="82"/>
      <c r="IG293" s="82"/>
      <c r="IH293" s="82"/>
      <c r="II293" s="82"/>
      <c r="IJ293" s="82"/>
      <c r="IK293" s="82"/>
      <c r="IL293" s="82"/>
      <c r="IM293" s="82"/>
      <c r="IN293" s="82"/>
      <c r="IO293" s="82"/>
      <c r="IP293" s="82"/>
      <c r="IQ293" s="82"/>
      <c r="IR293" s="82"/>
      <c r="IS293" s="82"/>
      <c r="IT293" s="82"/>
      <c r="IU293" s="82"/>
      <c r="IV293" s="82"/>
      <c r="IW293" s="82"/>
      <c r="IX293" s="82"/>
      <c r="IY293" s="82"/>
      <c r="IZ293" s="82"/>
      <c r="JA293" s="82"/>
      <c r="JB293" s="82"/>
      <c r="JC293" s="82"/>
      <c r="JD293" s="82"/>
      <c r="JE293" s="82"/>
      <c r="JF293" s="82"/>
      <c r="JG293" s="82"/>
      <c r="JH293" s="82"/>
      <c r="JI293" s="82"/>
      <c r="JJ293" s="82"/>
      <c r="JK293" s="82"/>
      <c r="JL293" s="82"/>
      <c r="JM293" s="82"/>
      <c r="JN293" s="82"/>
      <c r="JO293" s="82"/>
      <c r="JP293" s="82"/>
      <c r="JQ293" s="82"/>
      <c r="JR293" s="82"/>
      <c r="JS293" s="82"/>
      <c r="JT293" s="82"/>
      <c r="JU293" s="82"/>
      <c r="JV293" s="82"/>
      <c r="JW293" s="82"/>
      <c r="JX293" s="82"/>
      <c r="JY293" s="82"/>
      <c r="JZ293" s="82"/>
      <c r="KA293" s="82"/>
      <c r="KB293" s="82"/>
      <c r="KC293" s="82"/>
      <c r="KD293" s="82"/>
      <c r="KE293" s="82"/>
      <c r="KF293" s="82"/>
      <c r="KG293" s="82"/>
      <c r="KH293" s="82"/>
      <c r="KI293" s="82"/>
      <c r="KJ293" s="82"/>
      <c r="KK293" s="82"/>
      <c r="KL293" s="82"/>
      <c r="KM293" s="82"/>
      <c r="KN293" s="82"/>
      <c r="KO293" s="82"/>
      <c r="KP293" s="82"/>
      <c r="KQ293" s="82"/>
      <c r="KR293" s="82"/>
      <c r="KS293" s="82"/>
      <c r="KT293" s="82"/>
      <c r="KU293" s="82"/>
      <c r="KV293" s="82"/>
      <c r="KW293" s="82"/>
      <c r="KX293" s="82"/>
      <c r="KY293" s="82"/>
      <c r="KZ293" s="82"/>
      <c r="LA293" s="82"/>
      <c r="LB293" s="82"/>
      <c r="LC293" s="82"/>
      <c r="LD293" s="82"/>
      <c r="LE293" s="82"/>
      <c r="LF293" s="82"/>
      <c r="LG293" s="82"/>
      <c r="LH293" s="82"/>
      <c r="LI293" s="82"/>
      <c r="LJ293" s="82"/>
      <c r="LK293" s="82"/>
      <c r="LL293" s="82"/>
      <c r="LM293" s="82"/>
      <c r="LN293" s="82"/>
      <c r="LO293" s="82"/>
      <c r="LP293" s="82"/>
      <c r="LQ293" s="82"/>
      <c r="LR293" s="82"/>
      <c r="LS293" s="82"/>
      <c r="LT293" s="82"/>
      <c r="LU293" s="82"/>
      <c r="LV293" s="82"/>
      <c r="LW293" s="82"/>
      <c r="LX293" s="82"/>
      <c r="LY293" s="82"/>
      <c r="LZ293" s="82"/>
      <c r="MA293" s="82"/>
      <c r="MB293" s="82"/>
      <c r="MC293" s="82"/>
      <c r="MD293" s="82"/>
      <c r="ME293" s="82"/>
      <c r="MF293" s="82"/>
      <c r="MG293" s="82"/>
      <c r="MH293" s="82"/>
      <c r="MI293" s="82"/>
      <c r="MJ293" s="82"/>
      <c r="MK293" s="82"/>
      <c r="ML293" s="82"/>
      <c r="MM293" s="82"/>
      <c r="MN293" s="82"/>
      <c r="MO293" s="82"/>
      <c r="MP293" s="82"/>
      <c r="MQ293" s="82"/>
      <c r="MR293" s="82"/>
      <c r="MS293" s="82"/>
      <c r="MT293" s="82"/>
      <c r="MU293" s="82"/>
      <c r="MV293" s="82"/>
      <c r="MW293" s="82"/>
      <c r="MX293" s="82"/>
      <c r="MY293" s="82"/>
      <c r="MZ293" s="82"/>
      <c r="NA293" s="82"/>
      <c r="NB293" s="82"/>
      <c r="NC293" s="82"/>
      <c r="ND293" s="82"/>
      <c r="NE293" s="82"/>
      <c r="NF293" s="82"/>
      <c r="NG293" s="82"/>
      <c r="NH293" s="82"/>
      <c r="NI293" s="82"/>
      <c r="NJ293" s="82"/>
      <c r="NK293" s="82"/>
      <c r="NL293" s="82"/>
      <c r="NM293" s="82"/>
      <c r="NN293" s="82"/>
      <c r="NO293" s="82"/>
      <c r="NP293" s="82"/>
      <c r="NQ293" s="82"/>
      <c r="NR293" s="82"/>
      <c r="NS293" s="82"/>
      <c r="NT293" s="82"/>
      <c r="NU293" s="82"/>
      <c r="NV293" s="82"/>
      <c r="NW293" s="82"/>
      <c r="NX293" s="82"/>
      <c r="NY293" s="82"/>
      <c r="NZ293" s="82"/>
      <c r="OA293" s="82"/>
      <c r="OB293" s="82"/>
      <c r="OC293" s="82"/>
      <c r="OD293" s="82"/>
      <c r="OE293" s="82"/>
      <c r="OF293" s="82"/>
      <c r="OG293" s="82"/>
      <c r="OH293" s="82"/>
      <c r="OI293" s="82"/>
      <c r="OJ293" s="82"/>
      <c r="OK293" s="82"/>
      <c r="OL293" s="82"/>
      <c r="OM293" s="82"/>
      <c r="ON293" s="82"/>
      <c r="OO293" s="82"/>
      <c r="OP293" s="82"/>
      <c r="OQ293" s="82"/>
      <c r="OR293" s="82"/>
      <c r="OS293" s="82"/>
      <c r="OT293" s="82"/>
      <c r="OU293" s="82"/>
      <c r="OV293" s="82"/>
      <c r="OW293" s="82"/>
      <c r="OX293" s="82"/>
      <c r="OY293" s="82"/>
      <c r="OZ293" s="82"/>
      <c r="PA293" s="82"/>
      <c r="PB293" s="82"/>
      <c r="PC293" s="82"/>
      <c r="PD293" s="82"/>
      <c r="PE293" s="82"/>
      <c r="PF293" s="82"/>
      <c r="PG293" s="82"/>
      <c r="PH293" s="82"/>
      <c r="PI293" s="82"/>
      <c r="PJ293" s="82"/>
      <c r="PK293" s="82"/>
      <c r="PL293" s="82"/>
      <c r="PM293" s="82"/>
      <c r="PN293" s="82"/>
      <c r="PO293" s="82"/>
      <c r="PP293" s="82"/>
      <c r="PQ293" s="82"/>
      <c r="PR293" s="82"/>
      <c r="PS293" s="82"/>
      <c r="PT293" s="82"/>
      <c r="PU293" s="82"/>
      <c r="PV293" s="82"/>
      <c r="PW293" s="82"/>
      <c r="PX293" s="82"/>
      <c r="PY293" s="82"/>
      <c r="PZ293" s="82"/>
      <c r="QA293" s="82"/>
      <c r="QB293" s="82"/>
      <c r="QC293" s="82"/>
      <c r="QD293" s="82"/>
      <c r="QE293" s="82"/>
      <c r="QF293" s="82"/>
      <c r="QG293" s="82"/>
      <c r="QH293" s="82"/>
      <c r="QI293" s="82"/>
      <c r="QJ293" s="82"/>
      <c r="QK293" s="82"/>
      <c r="QL293" s="82"/>
      <c r="QM293" s="82"/>
      <c r="QN293" s="82"/>
      <c r="QO293" s="82"/>
      <c r="QP293" s="82"/>
      <c r="QQ293" s="82"/>
      <c r="QR293" s="82"/>
      <c r="QS293" s="82"/>
      <c r="QT293" s="82"/>
      <c r="QU293" s="82"/>
      <c r="QV293" s="82"/>
      <c r="QW293" s="82"/>
      <c r="QX293" s="82"/>
      <c r="QY293" s="82"/>
      <c r="QZ293" s="82"/>
      <c r="RA293" s="82"/>
      <c r="RB293" s="82"/>
      <c r="RC293" s="82"/>
      <c r="RD293" s="82"/>
      <c r="RE293" s="82"/>
      <c r="RF293" s="82"/>
      <c r="RG293" s="82"/>
      <c r="RH293" s="82"/>
      <c r="RI293" s="82"/>
      <c r="RJ293" s="82"/>
      <c r="RK293" s="82"/>
      <c r="RL293" s="82"/>
      <c r="RM293" s="82"/>
      <c r="RN293" s="82"/>
      <c r="RO293" s="82"/>
      <c r="RP293" s="82"/>
      <c r="RQ293" s="82"/>
      <c r="RR293" s="82"/>
      <c r="RS293" s="82"/>
      <c r="RT293" s="82"/>
      <c r="RU293" s="82"/>
      <c r="RV293" s="82"/>
      <c r="RW293" s="82"/>
      <c r="RX293" s="82"/>
      <c r="RY293" s="82"/>
      <c r="RZ293" s="82"/>
      <c r="SA293" s="82"/>
      <c r="SB293" s="82"/>
      <c r="SC293" s="82"/>
      <c r="SD293" s="82"/>
      <c r="SE293" s="82"/>
      <c r="SF293" s="82"/>
      <c r="SG293" s="82"/>
      <c r="SH293" s="82"/>
      <c r="SI293" s="82"/>
      <c r="SJ293" s="82"/>
      <c r="SK293" s="82"/>
      <c r="SL293" s="82"/>
      <c r="SM293" s="82"/>
      <c r="SN293" s="82"/>
      <c r="SO293" s="82"/>
      <c r="SP293" s="82"/>
      <c r="SQ293" s="82"/>
      <c r="SR293" s="82"/>
      <c r="SS293" s="82"/>
      <c r="ST293" s="82"/>
      <c r="SU293" s="82"/>
      <c r="SV293" s="82"/>
      <c r="SW293" s="82"/>
      <c r="SX293" s="82"/>
      <c r="SY293" s="82"/>
      <c r="SZ293" s="82"/>
      <c r="TA293" s="82"/>
      <c r="TB293" s="82"/>
      <c r="TC293" s="82"/>
      <c r="TD293" s="82"/>
      <c r="TE293" s="82"/>
      <c r="TF293" s="82"/>
      <c r="TG293" s="82"/>
      <c r="TH293" s="82"/>
      <c r="TI293" s="82"/>
      <c r="TJ293" s="82"/>
      <c r="TK293" s="82"/>
      <c r="TL293" s="82"/>
      <c r="TM293" s="82"/>
      <c r="TN293" s="82"/>
      <c r="TO293" s="82"/>
      <c r="TP293" s="82"/>
      <c r="TQ293" s="82"/>
      <c r="TR293" s="82"/>
      <c r="TS293" s="82"/>
      <c r="TT293" s="82"/>
      <c r="TU293" s="82"/>
      <c r="TV293" s="82"/>
      <c r="TW293" s="82"/>
      <c r="TX293" s="82"/>
      <c r="TY293" s="82"/>
      <c r="TZ293" s="82"/>
      <c r="UA293" s="82"/>
      <c r="UB293" s="82"/>
      <c r="UC293" s="82"/>
      <c r="UD293" s="82"/>
      <c r="UE293" s="82"/>
      <c r="UF293" s="82"/>
      <c r="UG293" s="82"/>
      <c r="UH293" s="82"/>
      <c r="UI293" s="82"/>
      <c r="UJ293" s="82"/>
      <c r="UK293" s="82"/>
      <c r="UL293" s="82"/>
      <c r="UM293" s="82"/>
      <c r="UN293" s="82"/>
      <c r="UO293" s="82"/>
      <c r="UP293" s="82"/>
      <c r="UQ293" s="82"/>
      <c r="UR293" s="82"/>
      <c r="US293" s="82"/>
      <c r="UT293" s="82"/>
      <c r="UU293" s="82"/>
      <c r="UV293" s="82"/>
      <c r="UW293" s="82"/>
      <c r="UX293" s="82"/>
      <c r="UY293" s="82"/>
      <c r="UZ293" s="82"/>
      <c r="VA293" s="82"/>
      <c r="VB293" s="82"/>
      <c r="VC293" s="82"/>
      <c r="VD293" s="82"/>
      <c r="VE293" s="82"/>
      <c r="VF293" s="82"/>
      <c r="VG293" s="82"/>
      <c r="VH293" s="82"/>
      <c r="VI293" s="82"/>
      <c r="VJ293" s="82"/>
      <c r="VK293" s="82"/>
      <c r="VL293" s="82"/>
      <c r="VM293" s="82"/>
      <c r="VN293" s="82"/>
      <c r="VO293" s="82"/>
      <c r="VP293" s="82"/>
      <c r="VQ293" s="82"/>
      <c r="VR293" s="82"/>
      <c r="VS293" s="82"/>
      <c r="VT293" s="82"/>
      <c r="VU293" s="82"/>
      <c r="VV293" s="82"/>
      <c r="VW293" s="82"/>
      <c r="VX293" s="82"/>
      <c r="VY293" s="82"/>
      <c r="VZ293" s="82"/>
      <c r="WA293" s="82"/>
      <c r="WB293" s="82"/>
      <c r="WC293" s="82"/>
      <c r="WD293" s="82"/>
      <c r="WE293" s="82"/>
      <c r="WF293" s="82"/>
      <c r="WG293" s="82"/>
      <c r="WH293" s="82"/>
      <c r="WI293" s="82"/>
      <c r="WJ293" s="82"/>
      <c r="WK293" s="82"/>
      <c r="WL293" s="82"/>
      <c r="WM293" s="82"/>
      <c r="WN293" s="82"/>
      <c r="WO293" s="82"/>
      <c r="WP293" s="82"/>
      <c r="WQ293" s="82"/>
      <c r="WR293" s="82"/>
      <c r="WS293" s="82"/>
      <c r="WT293" s="82"/>
      <c r="WU293" s="82"/>
      <c r="WV293" s="82"/>
      <c r="WW293" s="82"/>
      <c r="WX293" s="82"/>
      <c r="WY293" s="82"/>
      <c r="WZ293" s="82"/>
      <c r="XA293" s="82"/>
      <c r="XB293" s="82"/>
      <c r="XC293" s="82"/>
      <c r="XD293" s="82"/>
      <c r="XE293" s="82"/>
      <c r="XF293" s="82"/>
      <c r="XG293" s="82"/>
      <c r="XH293" s="82"/>
      <c r="XI293" s="82"/>
      <c r="XJ293" s="82"/>
      <c r="XK293" s="82"/>
      <c r="XL293" s="82"/>
      <c r="XM293" s="82"/>
      <c r="XN293" s="82"/>
      <c r="XO293" s="82"/>
      <c r="XP293" s="82"/>
      <c r="XQ293" s="82"/>
      <c r="XR293" s="82"/>
      <c r="XS293" s="82"/>
      <c r="XT293" s="82"/>
      <c r="XU293" s="82"/>
      <c r="XV293" s="82"/>
      <c r="XW293" s="82"/>
      <c r="XX293" s="82"/>
      <c r="XY293" s="82"/>
      <c r="XZ293" s="82"/>
      <c r="YA293" s="82"/>
      <c r="YB293" s="82"/>
      <c r="YC293" s="82"/>
      <c r="YD293" s="82"/>
      <c r="YE293" s="82"/>
      <c r="YF293" s="82"/>
      <c r="YG293" s="82"/>
      <c r="YH293" s="82"/>
      <c r="YI293" s="82"/>
      <c r="YJ293" s="82"/>
      <c r="YK293" s="82"/>
      <c r="YL293" s="82"/>
      <c r="YM293" s="82"/>
      <c r="YN293" s="82"/>
      <c r="YO293" s="82"/>
      <c r="YP293" s="82"/>
      <c r="YQ293" s="82"/>
      <c r="YR293" s="82"/>
      <c r="YS293" s="82"/>
      <c r="YT293" s="82"/>
      <c r="YU293" s="82"/>
      <c r="YV293" s="82"/>
      <c r="YW293" s="82"/>
      <c r="YX293" s="82"/>
      <c r="YY293" s="82"/>
      <c r="YZ293" s="82"/>
      <c r="ZA293" s="82"/>
      <c r="ZB293" s="82"/>
      <c r="ZC293" s="82"/>
      <c r="ZD293" s="82"/>
      <c r="ZE293" s="82"/>
      <c r="ZF293" s="82"/>
      <c r="ZG293" s="82"/>
      <c r="ZH293" s="82"/>
      <c r="ZI293" s="82"/>
      <c r="ZJ293" s="82"/>
      <c r="ZK293" s="82"/>
      <c r="ZL293" s="82"/>
      <c r="ZM293" s="82"/>
      <c r="ZN293" s="82"/>
      <c r="ZO293" s="82"/>
      <c r="ZP293" s="82"/>
      <c r="ZQ293" s="82"/>
      <c r="ZR293" s="82"/>
      <c r="ZS293" s="82"/>
      <c r="ZT293" s="82"/>
      <c r="ZU293" s="82"/>
      <c r="ZV293" s="82"/>
      <c r="ZW293" s="82"/>
      <c r="ZX293" s="82"/>
      <c r="ZY293" s="82"/>
      <c r="ZZ293" s="82"/>
      <c r="AAA293" s="82"/>
      <c r="AAB293" s="82"/>
      <c r="AAC293" s="82"/>
      <c r="AAD293" s="82"/>
      <c r="AAE293" s="82"/>
      <c r="AAF293" s="82"/>
      <c r="AAG293" s="82"/>
      <c r="AAH293" s="82"/>
      <c r="AAI293" s="82"/>
      <c r="AAJ293" s="82"/>
      <c r="AAK293" s="82"/>
      <c r="AAL293" s="82"/>
      <c r="AAM293" s="82"/>
      <c r="AAN293" s="82"/>
      <c r="AAO293" s="82"/>
      <c r="AAP293" s="82"/>
      <c r="AAQ293" s="82"/>
      <c r="AAR293" s="82"/>
      <c r="AAS293" s="82"/>
      <c r="AAT293" s="82"/>
      <c r="AAU293" s="82"/>
      <c r="AAV293" s="82"/>
      <c r="AAW293" s="82"/>
      <c r="AAX293" s="82"/>
      <c r="AAY293" s="82"/>
      <c r="AAZ293" s="82"/>
      <c r="ABA293" s="82"/>
      <c r="ABB293" s="82"/>
      <c r="ABC293" s="82"/>
      <c r="ABD293" s="82"/>
      <c r="ABE293" s="82"/>
      <c r="ABF293" s="82"/>
      <c r="ABG293" s="82"/>
      <c r="ABH293" s="82"/>
      <c r="ABI293" s="82"/>
      <c r="ABJ293" s="82"/>
      <c r="ABK293" s="82"/>
      <c r="ABL293" s="82"/>
      <c r="ABM293" s="82"/>
      <c r="ABN293" s="82"/>
      <c r="ABO293" s="82"/>
      <c r="ABP293" s="82"/>
      <c r="ABQ293" s="82"/>
      <c r="ABR293" s="82"/>
      <c r="ABS293" s="82"/>
      <c r="ABT293" s="82"/>
      <c r="ABU293" s="82"/>
      <c r="ABV293" s="82"/>
      <c r="ABW293" s="82"/>
      <c r="ABX293" s="82"/>
      <c r="ABY293" s="82"/>
      <c r="ABZ293" s="82"/>
      <c r="ACA293" s="82"/>
      <c r="ACB293" s="82"/>
      <c r="ACC293" s="82"/>
      <c r="ACD293" s="82"/>
      <c r="ACE293" s="82"/>
      <c r="ACF293" s="82"/>
      <c r="ACG293" s="82"/>
      <c r="ACH293" s="82"/>
      <c r="ACI293" s="82"/>
      <c r="ACJ293" s="82"/>
      <c r="ACK293" s="82"/>
      <c r="ACL293" s="82"/>
      <c r="ACM293" s="82"/>
      <c r="ACN293" s="82"/>
      <c r="ACO293" s="82"/>
      <c r="ACP293" s="82"/>
      <c r="ACQ293" s="82"/>
      <c r="ACR293" s="82"/>
      <c r="ACS293" s="82"/>
      <c r="ACT293" s="82"/>
      <c r="ACU293" s="82"/>
      <c r="ACV293" s="82"/>
      <c r="ACW293" s="82"/>
      <c r="ACX293" s="82"/>
      <c r="ACY293" s="82"/>
      <c r="ACZ293" s="82"/>
      <c r="ADA293" s="82"/>
      <c r="ADB293" s="82"/>
      <c r="ADC293" s="82"/>
      <c r="ADD293" s="82"/>
      <c r="ADE293" s="82"/>
      <c r="ADF293" s="82"/>
      <c r="ADG293" s="82"/>
      <c r="ADH293" s="82"/>
      <c r="ADI293" s="82"/>
      <c r="ADJ293" s="82"/>
      <c r="ADK293" s="82"/>
      <c r="ADL293" s="82"/>
      <c r="ADM293" s="82"/>
      <c r="ADN293" s="82"/>
      <c r="ADO293" s="82"/>
      <c r="ADP293" s="82"/>
      <c r="ADQ293" s="82"/>
      <c r="ADR293" s="82"/>
      <c r="ADS293" s="82"/>
      <c r="ADT293" s="82"/>
      <c r="ADU293" s="82"/>
      <c r="ADV293" s="82"/>
      <c r="ADW293" s="82"/>
      <c r="ADX293" s="82"/>
      <c r="ADY293" s="82"/>
      <c r="ADZ293" s="82"/>
      <c r="AEA293" s="82"/>
      <c r="AEB293" s="82"/>
      <c r="AEC293" s="82"/>
      <c r="AED293" s="82"/>
      <c r="AEE293" s="82"/>
      <c r="AEF293" s="82"/>
      <c r="AEG293" s="82"/>
      <c r="AEH293" s="82"/>
      <c r="AEI293" s="82"/>
      <c r="AEJ293" s="82"/>
      <c r="AEK293" s="82"/>
      <c r="AEL293" s="82"/>
      <c r="AEM293" s="82"/>
      <c r="AEN293" s="82"/>
      <c r="AEO293" s="82"/>
      <c r="AEP293" s="82"/>
      <c r="AEQ293" s="82"/>
      <c r="AER293" s="82"/>
      <c r="AES293" s="82"/>
      <c r="AET293" s="82"/>
      <c r="AEU293" s="82"/>
      <c r="AEV293" s="82"/>
      <c r="AEW293" s="82"/>
      <c r="AEX293" s="82"/>
      <c r="AEY293" s="82"/>
      <c r="AEZ293" s="82"/>
      <c r="AFA293" s="82"/>
      <c r="AFB293" s="82"/>
      <c r="AFC293" s="82"/>
      <c r="AFD293" s="82"/>
      <c r="AFE293" s="82"/>
      <c r="AFF293" s="82"/>
      <c r="AFG293" s="82"/>
      <c r="AFH293" s="82"/>
      <c r="AFI293" s="82"/>
      <c r="AFJ293" s="82"/>
      <c r="AFK293" s="82"/>
      <c r="AFL293" s="82"/>
      <c r="AFM293" s="82"/>
      <c r="AFN293" s="82"/>
      <c r="AFO293" s="82"/>
      <c r="AFP293" s="82"/>
      <c r="AFQ293" s="82"/>
      <c r="AFR293" s="82"/>
      <c r="AFS293" s="82"/>
      <c r="AFT293" s="82"/>
      <c r="AFU293" s="82"/>
      <c r="AFV293" s="82"/>
      <c r="AFW293" s="82"/>
      <c r="AFX293" s="82"/>
      <c r="AFY293" s="82"/>
      <c r="AFZ293" s="82"/>
      <c r="AGA293" s="82"/>
      <c r="AGB293" s="82"/>
      <c r="AGC293" s="82"/>
      <c r="AGD293" s="82"/>
      <c r="AGE293" s="82"/>
      <c r="AGF293" s="82"/>
      <c r="AGG293" s="82"/>
      <c r="AGH293" s="82"/>
      <c r="AGI293" s="82"/>
      <c r="AGJ293" s="82"/>
      <c r="AGK293" s="82"/>
      <c r="AGL293" s="82"/>
      <c r="AGM293" s="82"/>
      <c r="AGN293" s="82"/>
      <c r="AGO293" s="82"/>
      <c r="AGP293" s="82"/>
      <c r="AGQ293" s="82"/>
      <c r="AGR293" s="82"/>
      <c r="AGS293" s="82"/>
      <c r="AGT293" s="82"/>
      <c r="AGU293" s="82"/>
      <c r="AGV293" s="82"/>
      <c r="AGW293" s="82"/>
      <c r="AGX293" s="82"/>
      <c r="AGY293" s="82"/>
      <c r="AGZ293" s="82"/>
      <c r="AHA293" s="82"/>
      <c r="AHB293" s="82"/>
      <c r="AHC293" s="82"/>
      <c r="AHD293" s="82"/>
      <c r="AHE293" s="82"/>
      <c r="AHF293" s="82"/>
      <c r="AHG293" s="82"/>
      <c r="AHH293" s="82"/>
      <c r="AHI293" s="82"/>
      <c r="AHJ293" s="82"/>
      <c r="AHK293" s="82"/>
      <c r="AHL293" s="82"/>
      <c r="AHM293" s="82"/>
      <c r="AHN293" s="82"/>
      <c r="AHO293" s="82"/>
      <c r="AHP293" s="82"/>
      <c r="AHQ293" s="82"/>
      <c r="AHR293" s="82"/>
      <c r="AHS293" s="82"/>
      <c r="AHT293" s="82"/>
      <c r="AHU293" s="82"/>
      <c r="AHV293" s="82"/>
      <c r="AHW293" s="82"/>
      <c r="AHX293" s="82"/>
      <c r="AHY293" s="82"/>
      <c r="AHZ293" s="82"/>
      <c r="AIA293" s="82"/>
      <c r="AIB293" s="82"/>
      <c r="AIC293" s="82"/>
      <c r="AID293" s="82"/>
      <c r="AIE293" s="82"/>
      <c r="AIF293" s="82"/>
      <c r="AIG293" s="82"/>
      <c r="AIH293" s="82"/>
      <c r="AII293" s="82"/>
      <c r="AIJ293" s="82"/>
      <c r="AIK293" s="82"/>
      <c r="AIL293" s="82"/>
      <c r="AIM293" s="82"/>
      <c r="AIN293" s="82"/>
      <c r="AIO293" s="82"/>
      <c r="AIP293" s="82"/>
      <c r="AIQ293" s="82"/>
      <c r="AIR293" s="82"/>
      <c r="AIS293" s="82"/>
      <c r="AIT293" s="82"/>
      <c r="AIU293" s="82"/>
      <c r="AIV293" s="82"/>
      <c r="AIW293" s="82"/>
      <c r="AIX293" s="82"/>
      <c r="AIY293" s="82"/>
      <c r="AIZ293" s="82"/>
      <c r="AJA293" s="82"/>
      <c r="AJB293" s="82"/>
      <c r="AJC293" s="82"/>
      <c r="AJD293" s="82"/>
      <c r="AJE293" s="82"/>
      <c r="AJF293" s="82"/>
      <c r="AJG293" s="82"/>
      <c r="AJH293" s="82"/>
      <c r="AJI293" s="82"/>
      <c r="AJJ293" s="82"/>
      <c r="AJK293" s="82"/>
      <c r="AJL293" s="82"/>
      <c r="AJM293" s="82"/>
      <c r="AJN293" s="82"/>
      <c r="AJO293" s="82"/>
      <c r="AJP293" s="82"/>
      <c r="AJQ293" s="82"/>
      <c r="AJR293" s="82"/>
      <c r="AJS293" s="82"/>
      <c r="AJT293" s="82"/>
      <c r="AJU293" s="82"/>
      <c r="AJV293" s="82"/>
      <c r="AJW293" s="82"/>
      <c r="AJX293" s="82"/>
      <c r="AJY293" s="82"/>
      <c r="AJZ293" s="82"/>
      <c r="AKA293" s="82"/>
      <c r="AKB293" s="82"/>
      <c r="AKC293" s="82"/>
      <c r="AKD293" s="82"/>
      <c r="AKE293" s="82"/>
      <c r="AKF293" s="82"/>
      <c r="AKG293" s="82"/>
      <c r="AKH293" s="82"/>
      <c r="AKI293" s="82"/>
      <c r="AKJ293" s="82"/>
      <c r="AKK293" s="82"/>
      <c r="AKL293" s="82"/>
      <c r="AKM293" s="82"/>
      <c r="AKN293" s="82"/>
      <c r="AKO293" s="82"/>
      <c r="AKP293" s="82"/>
      <c r="AKQ293" s="82"/>
      <c r="AKR293" s="82"/>
      <c r="AKS293" s="82"/>
      <c r="AKT293" s="82"/>
      <c r="AKU293" s="82"/>
      <c r="AKV293" s="82"/>
      <c r="AKW293" s="82"/>
      <c r="AKX293" s="82"/>
      <c r="AKY293" s="82"/>
      <c r="AKZ293" s="82"/>
      <c r="ALA293" s="82"/>
      <c r="ALB293" s="82"/>
      <c r="ALC293" s="82"/>
      <c r="ALD293" s="82"/>
      <c r="ALE293" s="82"/>
      <c r="ALF293" s="82"/>
      <c r="ALG293" s="82"/>
      <c r="ALH293" s="82"/>
      <c r="ALI293" s="82"/>
      <c r="ALJ293" s="82"/>
      <c r="ALK293" s="82"/>
      <c r="ALL293" s="82"/>
      <c r="ALM293" s="82"/>
      <c r="ALN293" s="82"/>
      <c r="ALO293" s="82"/>
      <c r="ALP293" s="82"/>
      <c r="ALQ293" s="82"/>
      <c r="ALR293" s="82"/>
      <c r="ALS293" s="82"/>
      <c r="ALT293" s="82"/>
      <c r="ALU293" s="82"/>
      <c r="ALV293" s="82"/>
      <c r="ALW293" s="82"/>
      <c r="ALX293" s="82"/>
      <c r="ALY293" s="82"/>
      <c r="ALZ293" s="82"/>
      <c r="AMA293" s="82"/>
      <c r="AMB293" s="82"/>
      <c r="AMC293" s="82"/>
      <c r="AMD293" s="82"/>
      <c r="AME293" s="82"/>
      <c r="AMF293" s="82"/>
      <c r="AMG293" s="82"/>
      <c r="AMH293" s="82"/>
      <c r="AMI293" s="82"/>
      <c r="AMJ293" s="82"/>
    </row>
    <row r="294" spans="1:1024" ht="20.100000000000001" customHeight="1" outlineLevel="1" x14ac:dyDescent="0.2">
      <c r="A294" s="272" t="s">
        <v>725</v>
      </c>
      <c r="B294" s="273"/>
      <c r="C294" s="273"/>
      <c r="D294" s="273"/>
      <c r="E294" s="273"/>
      <c r="F294" s="273"/>
      <c r="G294" s="274"/>
      <c r="H294" s="16"/>
      <c r="I294" s="17">
        <f>SUM(I259:I293)</f>
        <v>0</v>
      </c>
    </row>
    <row r="295" spans="1:1024" s="10" customFormat="1" ht="20.100000000000001" customHeight="1" x14ac:dyDescent="0.2">
      <c r="A295" s="29">
        <v>19</v>
      </c>
      <c r="B295" s="29"/>
      <c r="C295" s="29"/>
      <c r="D295" s="262" t="s">
        <v>340</v>
      </c>
      <c r="E295" s="29"/>
      <c r="F295" s="39"/>
      <c r="G295" s="143"/>
      <c r="H295" s="30"/>
      <c r="I295" s="15">
        <f>I297</f>
        <v>0</v>
      </c>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row>
    <row r="296" spans="1:1024" s="81" customFormat="1" ht="48.75" customHeight="1" outlineLevel="1" x14ac:dyDescent="0.2">
      <c r="A296" s="90" t="s">
        <v>339</v>
      </c>
      <c r="B296" s="90">
        <v>9020</v>
      </c>
      <c r="C296" s="90" t="s">
        <v>110</v>
      </c>
      <c r="D296" s="91" t="s">
        <v>678</v>
      </c>
      <c r="E296" s="100" t="s">
        <v>331</v>
      </c>
      <c r="F296" s="92">
        <v>1</v>
      </c>
      <c r="G296" s="92"/>
      <c r="H296" s="93"/>
      <c r="I296" s="94">
        <f>ROUND(H296*F296,2)</f>
        <v>0</v>
      </c>
    </row>
    <row r="297" spans="1:1024" ht="20.100000000000001" customHeight="1" outlineLevel="1" x14ac:dyDescent="0.2">
      <c r="A297" s="272" t="s">
        <v>726</v>
      </c>
      <c r="B297" s="273"/>
      <c r="C297" s="273"/>
      <c r="D297" s="273"/>
      <c r="E297" s="273"/>
      <c r="F297" s="273"/>
      <c r="G297" s="274"/>
      <c r="H297" s="16"/>
      <c r="I297" s="17">
        <f>SUM(I296:I296)</f>
        <v>0</v>
      </c>
    </row>
    <row r="298" spans="1:1024" ht="25.5" x14ac:dyDescent="0.2">
      <c r="A298" s="11">
        <v>20</v>
      </c>
      <c r="B298" s="29"/>
      <c r="C298" s="29"/>
      <c r="D298" s="262" t="s">
        <v>342</v>
      </c>
      <c r="E298" s="12"/>
      <c r="F298" s="14"/>
      <c r="G298" s="140"/>
      <c r="H298" s="12"/>
      <c r="I298" s="15">
        <f>I306</f>
        <v>0</v>
      </c>
    </row>
    <row r="299" spans="1:1024" s="84" customFormat="1" ht="25.5" outlineLevel="1" x14ac:dyDescent="0.2">
      <c r="A299" s="203" t="s">
        <v>341</v>
      </c>
      <c r="B299" s="203" t="s">
        <v>344</v>
      </c>
      <c r="C299" s="203" t="s">
        <v>15</v>
      </c>
      <c r="D299" s="95" t="s">
        <v>679</v>
      </c>
      <c r="E299" s="100" t="s">
        <v>331</v>
      </c>
      <c r="F299" s="219">
        <v>1</v>
      </c>
      <c r="G299" s="220"/>
      <c r="H299" s="93"/>
      <c r="I299" s="94">
        <f t="shared" ref="I299:I305" si="20">ROUND(H299*F299,2)</f>
        <v>0</v>
      </c>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c r="DR299" s="82"/>
      <c r="DS299" s="82"/>
      <c r="DT299" s="82"/>
      <c r="DU299" s="82"/>
      <c r="DV299" s="82"/>
      <c r="DW299" s="82"/>
      <c r="DX299" s="82"/>
      <c r="DY299" s="82"/>
      <c r="DZ299" s="82"/>
      <c r="EA299" s="82"/>
      <c r="EB299" s="82"/>
      <c r="EC299" s="82"/>
      <c r="ED299" s="82"/>
      <c r="EE299" s="82"/>
      <c r="EF299" s="82"/>
      <c r="EG299" s="82"/>
      <c r="EH299" s="82"/>
      <c r="EI299" s="82"/>
      <c r="EJ299" s="82"/>
      <c r="EK299" s="82"/>
      <c r="EL299" s="82"/>
      <c r="EM299" s="82"/>
      <c r="EN299" s="82"/>
      <c r="EO299" s="82"/>
      <c r="EP299" s="82"/>
      <c r="EQ299" s="82"/>
      <c r="ER299" s="82"/>
      <c r="ES299" s="82"/>
      <c r="ET299" s="82"/>
      <c r="EU299" s="82"/>
      <c r="EV299" s="82"/>
      <c r="EW299" s="82"/>
      <c r="EX299" s="82"/>
      <c r="EY299" s="82"/>
      <c r="EZ299" s="82"/>
      <c r="FA299" s="82"/>
      <c r="FB299" s="82"/>
      <c r="FC299" s="82"/>
      <c r="FD299" s="82"/>
      <c r="FE299" s="82"/>
      <c r="FF299" s="82"/>
      <c r="FG299" s="82"/>
      <c r="FH299" s="82"/>
      <c r="FI299" s="82"/>
      <c r="FJ299" s="82"/>
      <c r="FK299" s="82"/>
      <c r="FL299" s="82"/>
      <c r="FM299" s="82"/>
      <c r="FN299" s="82"/>
      <c r="FO299" s="82"/>
      <c r="FP299" s="82"/>
      <c r="FQ299" s="82"/>
      <c r="FR299" s="82"/>
      <c r="FS299" s="82"/>
      <c r="FT299" s="82"/>
      <c r="FU299" s="82"/>
      <c r="FV299" s="82"/>
      <c r="FW299" s="82"/>
      <c r="FX299" s="82"/>
      <c r="FY299" s="82"/>
      <c r="FZ299" s="82"/>
      <c r="GA299" s="82"/>
      <c r="GB299" s="82"/>
      <c r="GC299" s="82"/>
      <c r="GD299" s="82"/>
      <c r="GE299" s="82"/>
      <c r="GF299" s="82"/>
      <c r="GG299" s="82"/>
      <c r="GH299" s="82"/>
      <c r="GI299" s="82"/>
      <c r="GJ299" s="82"/>
      <c r="GK299" s="82"/>
      <c r="GL299" s="82"/>
      <c r="GM299" s="82"/>
      <c r="GN299" s="82"/>
      <c r="GO299" s="82"/>
      <c r="GP299" s="82"/>
      <c r="GQ299" s="82"/>
      <c r="GR299" s="82"/>
      <c r="GS299" s="82"/>
      <c r="GT299" s="82"/>
      <c r="GU299" s="82"/>
      <c r="GV299" s="82"/>
      <c r="GW299" s="82"/>
      <c r="GX299" s="82"/>
      <c r="GY299" s="82"/>
      <c r="GZ299" s="82"/>
      <c r="HA299" s="82"/>
      <c r="HB299" s="82"/>
      <c r="HC299" s="82"/>
      <c r="HD299" s="82"/>
      <c r="HE299" s="82"/>
      <c r="HF299" s="82"/>
      <c r="HG299" s="82"/>
      <c r="HH299" s="82"/>
      <c r="HI299" s="82"/>
      <c r="HJ299" s="82"/>
      <c r="HK299" s="82"/>
      <c r="HL299" s="82"/>
      <c r="HM299" s="82"/>
      <c r="HN299" s="82"/>
      <c r="HO299" s="82"/>
      <c r="HP299" s="82"/>
      <c r="HQ299" s="82"/>
      <c r="HR299" s="82"/>
      <c r="HS299" s="82"/>
      <c r="HT299" s="82"/>
      <c r="HU299" s="82"/>
      <c r="HV299" s="82"/>
      <c r="HW299" s="82"/>
      <c r="HX299" s="82"/>
      <c r="HY299" s="82"/>
      <c r="HZ299" s="82"/>
      <c r="IA299" s="82"/>
      <c r="IB299" s="82"/>
      <c r="IC299" s="82"/>
      <c r="ID299" s="82"/>
      <c r="IE299" s="82"/>
      <c r="IF299" s="82"/>
      <c r="IG299" s="82"/>
      <c r="IH299" s="82"/>
      <c r="II299" s="82"/>
      <c r="IJ299" s="82"/>
      <c r="IK299" s="82"/>
      <c r="IL299" s="82"/>
      <c r="IM299" s="82"/>
      <c r="IN299" s="82"/>
      <c r="IO299" s="82"/>
      <c r="IP299" s="82"/>
      <c r="IQ299" s="82"/>
      <c r="IR299" s="82"/>
      <c r="IS299" s="82"/>
      <c r="IT299" s="82"/>
      <c r="IU299" s="82"/>
      <c r="IV299" s="82"/>
      <c r="IW299" s="82"/>
      <c r="IX299" s="82"/>
      <c r="IY299" s="82"/>
      <c r="IZ299" s="82"/>
      <c r="JA299" s="82"/>
      <c r="JB299" s="82"/>
      <c r="JC299" s="82"/>
      <c r="JD299" s="82"/>
      <c r="JE299" s="82"/>
      <c r="JF299" s="82"/>
      <c r="JG299" s="82"/>
      <c r="JH299" s="82"/>
      <c r="JI299" s="82"/>
      <c r="JJ299" s="82"/>
      <c r="JK299" s="82"/>
      <c r="JL299" s="82"/>
      <c r="JM299" s="82"/>
      <c r="JN299" s="82"/>
      <c r="JO299" s="82"/>
      <c r="JP299" s="82"/>
      <c r="JQ299" s="82"/>
      <c r="JR299" s="82"/>
      <c r="JS299" s="82"/>
      <c r="JT299" s="82"/>
      <c r="JU299" s="82"/>
      <c r="JV299" s="82"/>
      <c r="JW299" s="82"/>
      <c r="JX299" s="82"/>
      <c r="JY299" s="82"/>
      <c r="JZ299" s="82"/>
      <c r="KA299" s="82"/>
      <c r="KB299" s="82"/>
      <c r="KC299" s="82"/>
      <c r="KD299" s="82"/>
      <c r="KE299" s="82"/>
      <c r="KF299" s="82"/>
      <c r="KG299" s="82"/>
      <c r="KH299" s="82"/>
      <c r="KI299" s="82"/>
      <c r="KJ299" s="82"/>
      <c r="KK299" s="82"/>
      <c r="KL299" s="82"/>
      <c r="KM299" s="82"/>
      <c r="KN299" s="82"/>
      <c r="KO299" s="82"/>
      <c r="KP299" s="82"/>
      <c r="KQ299" s="82"/>
      <c r="KR299" s="82"/>
      <c r="KS299" s="82"/>
      <c r="KT299" s="82"/>
      <c r="KU299" s="82"/>
      <c r="KV299" s="82"/>
      <c r="KW299" s="82"/>
      <c r="KX299" s="82"/>
      <c r="KY299" s="82"/>
      <c r="KZ299" s="82"/>
      <c r="LA299" s="82"/>
      <c r="LB299" s="82"/>
      <c r="LC299" s="82"/>
      <c r="LD299" s="82"/>
      <c r="LE299" s="82"/>
      <c r="LF299" s="82"/>
      <c r="LG299" s="82"/>
      <c r="LH299" s="82"/>
      <c r="LI299" s="82"/>
      <c r="LJ299" s="82"/>
      <c r="LK299" s="82"/>
      <c r="LL299" s="82"/>
      <c r="LM299" s="82"/>
      <c r="LN299" s="82"/>
      <c r="LO299" s="82"/>
      <c r="LP299" s="82"/>
      <c r="LQ299" s="82"/>
      <c r="LR299" s="82"/>
      <c r="LS299" s="82"/>
      <c r="LT299" s="82"/>
      <c r="LU299" s="82"/>
      <c r="LV299" s="82"/>
      <c r="LW299" s="82"/>
      <c r="LX299" s="82"/>
      <c r="LY299" s="82"/>
      <c r="LZ299" s="82"/>
      <c r="MA299" s="82"/>
      <c r="MB299" s="82"/>
      <c r="MC299" s="82"/>
      <c r="MD299" s="82"/>
      <c r="ME299" s="82"/>
      <c r="MF299" s="82"/>
      <c r="MG299" s="82"/>
      <c r="MH299" s="82"/>
      <c r="MI299" s="82"/>
      <c r="MJ299" s="82"/>
      <c r="MK299" s="82"/>
      <c r="ML299" s="82"/>
      <c r="MM299" s="82"/>
      <c r="MN299" s="82"/>
      <c r="MO299" s="82"/>
      <c r="MP299" s="82"/>
      <c r="MQ299" s="82"/>
      <c r="MR299" s="82"/>
      <c r="MS299" s="82"/>
      <c r="MT299" s="82"/>
      <c r="MU299" s="82"/>
      <c r="MV299" s="82"/>
      <c r="MW299" s="82"/>
      <c r="MX299" s="82"/>
      <c r="MY299" s="82"/>
      <c r="MZ299" s="82"/>
      <c r="NA299" s="82"/>
      <c r="NB299" s="82"/>
      <c r="NC299" s="82"/>
      <c r="ND299" s="82"/>
      <c r="NE299" s="82"/>
      <c r="NF299" s="82"/>
      <c r="NG299" s="82"/>
      <c r="NH299" s="82"/>
      <c r="NI299" s="82"/>
      <c r="NJ299" s="82"/>
      <c r="NK299" s="82"/>
      <c r="NL299" s="82"/>
      <c r="NM299" s="82"/>
      <c r="NN299" s="82"/>
      <c r="NO299" s="82"/>
      <c r="NP299" s="82"/>
      <c r="NQ299" s="82"/>
      <c r="NR299" s="82"/>
      <c r="NS299" s="82"/>
      <c r="NT299" s="82"/>
      <c r="NU299" s="82"/>
      <c r="NV299" s="82"/>
      <c r="NW299" s="82"/>
      <c r="NX299" s="82"/>
      <c r="NY299" s="82"/>
      <c r="NZ299" s="82"/>
      <c r="OA299" s="82"/>
      <c r="OB299" s="82"/>
      <c r="OC299" s="82"/>
      <c r="OD299" s="82"/>
      <c r="OE299" s="82"/>
      <c r="OF299" s="82"/>
      <c r="OG299" s="82"/>
      <c r="OH299" s="82"/>
      <c r="OI299" s="82"/>
      <c r="OJ299" s="82"/>
      <c r="OK299" s="82"/>
      <c r="OL299" s="82"/>
      <c r="OM299" s="82"/>
      <c r="ON299" s="82"/>
      <c r="OO299" s="82"/>
      <c r="OP299" s="82"/>
      <c r="OQ299" s="82"/>
      <c r="OR299" s="82"/>
      <c r="OS299" s="82"/>
      <c r="OT299" s="82"/>
      <c r="OU299" s="82"/>
      <c r="OV299" s="82"/>
      <c r="OW299" s="82"/>
      <c r="OX299" s="82"/>
      <c r="OY299" s="82"/>
      <c r="OZ299" s="82"/>
      <c r="PA299" s="82"/>
      <c r="PB299" s="82"/>
      <c r="PC299" s="82"/>
      <c r="PD299" s="82"/>
      <c r="PE299" s="82"/>
      <c r="PF299" s="82"/>
      <c r="PG299" s="82"/>
      <c r="PH299" s="82"/>
      <c r="PI299" s="82"/>
      <c r="PJ299" s="82"/>
      <c r="PK299" s="82"/>
      <c r="PL299" s="82"/>
      <c r="PM299" s="82"/>
      <c r="PN299" s="82"/>
      <c r="PO299" s="82"/>
      <c r="PP299" s="82"/>
      <c r="PQ299" s="82"/>
      <c r="PR299" s="82"/>
      <c r="PS299" s="82"/>
      <c r="PT299" s="82"/>
      <c r="PU299" s="82"/>
      <c r="PV299" s="82"/>
      <c r="PW299" s="82"/>
      <c r="PX299" s="82"/>
      <c r="PY299" s="82"/>
      <c r="PZ299" s="82"/>
      <c r="QA299" s="82"/>
      <c r="QB299" s="82"/>
      <c r="QC299" s="82"/>
      <c r="QD299" s="82"/>
      <c r="QE299" s="82"/>
      <c r="QF299" s="82"/>
      <c r="QG299" s="82"/>
      <c r="QH299" s="82"/>
      <c r="QI299" s="82"/>
      <c r="QJ299" s="82"/>
      <c r="QK299" s="82"/>
      <c r="QL299" s="82"/>
      <c r="QM299" s="82"/>
      <c r="QN299" s="82"/>
      <c r="QO299" s="82"/>
      <c r="QP299" s="82"/>
      <c r="QQ299" s="82"/>
      <c r="QR299" s="82"/>
      <c r="QS299" s="82"/>
      <c r="QT299" s="82"/>
      <c r="QU299" s="82"/>
      <c r="QV299" s="82"/>
      <c r="QW299" s="82"/>
      <c r="QX299" s="82"/>
      <c r="QY299" s="82"/>
      <c r="QZ299" s="82"/>
      <c r="RA299" s="82"/>
      <c r="RB299" s="82"/>
      <c r="RC299" s="82"/>
      <c r="RD299" s="82"/>
      <c r="RE299" s="82"/>
      <c r="RF299" s="82"/>
      <c r="RG299" s="82"/>
      <c r="RH299" s="82"/>
      <c r="RI299" s="82"/>
      <c r="RJ299" s="82"/>
      <c r="RK299" s="82"/>
      <c r="RL299" s="82"/>
      <c r="RM299" s="82"/>
      <c r="RN299" s="82"/>
      <c r="RO299" s="82"/>
      <c r="RP299" s="82"/>
      <c r="RQ299" s="82"/>
      <c r="RR299" s="82"/>
      <c r="RS299" s="82"/>
      <c r="RT299" s="82"/>
      <c r="RU299" s="82"/>
      <c r="RV299" s="82"/>
      <c r="RW299" s="82"/>
      <c r="RX299" s="82"/>
      <c r="RY299" s="82"/>
      <c r="RZ299" s="82"/>
      <c r="SA299" s="82"/>
      <c r="SB299" s="82"/>
      <c r="SC299" s="82"/>
      <c r="SD299" s="82"/>
      <c r="SE299" s="82"/>
      <c r="SF299" s="82"/>
      <c r="SG299" s="82"/>
      <c r="SH299" s="82"/>
      <c r="SI299" s="82"/>
      <c r="SJ299" s="82"/>
      <c r="SK299" s="82"/>
      <c r="SL299" s="82"/>
      <c r="SM299" s="82"/>
      <c r="SN299" s="82"/>
      <c r="SO299" s="82"/>
      <c r="SP299" s="82"/>
      <c r="SQ299" s="82"/>
      <c r="SR299" s="82"/>
      <c r="SS299" s="82"/>
      <c r="ST299" s="82"/>
      <c r="SU299" s="82"/>
      <c r="SV299" s="82"/>
      <c r="SW299" s="82"/>
      <c r="SX299" s="82"/>
      <c r="SY299" s="82"/>
      <c r="SZ299" s="82"/>
      <c r="TA299" s="82"/>
      <c r="TB299" s="82"/>
      <c r="TC299" s="82"/>
      <c r="TD299" s="82"/>
      <c r="TE299" s="82"/>
      <c r="TF299" s="82"/>
      <c r="TG299" s="82"/>
      <c r="TH299" s="82"/>
      <c r="TI299" s="82"/>
      <c r="TJ299" s="82"/>
      <c r="TK299" s="82"/>
      <c r="TL299" s="82"/>
      <c r="TM299" s="82"/>
      <c r="TN299" s="82"/>
      <c r="TO299" s="82"/>
      <c r="TP299" s="82"/>
      <c r="TQ299" s="82"/>
      <c r="TR299" s="82"/>
      <c r="TS299" s="82"/>
      <c r="TT299" s="82"/>
      <c r="TU299" s="82"/>
      <c r="TV299" s="82"/>
      <c r="TW299" s="82"/>
      <c r="TX299" s="82"/>
      <c r="TY299" s="82"/>
      <c r="TZ299" s="82"/>
      <c r="UA299" s="82"/>
      <c r="UB299" s="82"/>
      <c r="UC299" s="82"/>
      <c r="UD299" s="82"/>
      <c r="UE299" s="82"/>
      <c r="UF299" s="82"/>
      <c r="UG299" s="82"/>
      <c r="UH299" s="82"/>
      <c r="UI299" s="82"/>
      <c r="UJ299" s="82"/>
      <c r="UK299" s="82"/>
      <c r="UL299" s="82"/>
      <c r="UM299" s="82"/>
      <c r="UN299" s="82"/>
      <c r="UO299" s="82"/>
      <c r="UP299" s="82"/>
      <c r="UQ299" s="82"/>
      <c r="UR299" s="82"/>
      <c r="US299" s="82"/>
      <c r="UT299" s="82"/>
      <c r="UU299" s="82"/>
      <c r="UV299" s="82"/>
      <c r="UW299" s="82"/>
      <c r="UX299" s="82"/>
      <c r="UY299" s="82"/>
      <c r="UZ299" s="82"/>
      <c r="VA299" s="82"/>
      <c r="VB299" s="82"/>
      <c r="VC299" s="82"/>
      <c r="VD299" s="82"/>
      <c r="VE299" s="82"/>
      <c r="VF299" s="82"/>
      <c r="VG299" s="82"/>
      <c r="VH299" s="82"/>
      <c r="VI299" s="82"/>
      <c r="VJ299" s="82"/>
      <c r="VK299" s="82"/>
      <c r="VL299" s="82"/>
      <c r="VM299" s="82"/>
      <c r="VN299" s="82"/>
      <c r="VO299" s="82"/>
      <c r="VP299" s="82"/>
      <c r="VQ299" s="82"/>
      <c r="VR299" s="82"/>
      <c r="VS299" s="82"/>
      <c r="VT299" s="82"/>
      <c r="VU299" s="82"/>
      <c r="VV299" s="82"/>
      <c r="VW299" s="82"/>
      <c r="VX299" s="82"/>
      <c r="VY299" s="82"/>
      <c r="VZ299" s="82"/>
      <c r="WA299" s="82"/>
      <c r="WB299" s="82"/>
      <c r="WC299" s="82"/>
      <c r="WD299" s="82"/>
      <c r="WE299" s="82"/>
      <c r="WF299" s="82"/>
      <c r="WG299" s="82"/>
      <c r="WH299" s="82"/>
      <c r="WI299" s="82"/>
      <c r="WJ299" s="82"/>
      <c r="WK299" s="82"/>
      <c r="WL299" s="82"/>
      <c r="WM299" s="82"/>
      <c r="WN299" s="82"/>
      <c r="WO299" s="82"/>
      <c r="WP299" s="82"/>
      <c r="WQ299" s="82"/>
      <c r="WR299" s="82"/>
      <c r="WS299" s="82"/>
      <c r="WT299" s="82"/>
      <c r="WU299" s="82"/>
      <c r="WV299" s="82"/>
      <c r="WW299" s="82"/>
      <c r="WX299" s="82"/>
      <c r="WY299" s="82"/>
      <c r="WZ299" s="82"/>
      <c r="XA299" s="82"/>
      <c r="XB299" s="82"/>
      <c r="XC299" s="82"/>
      <c r="XD299" s="82"/>
      <c r="XE299" s="82"/>
      <c r="XF299" s="82"/>
      <c r="XG299" s="82"/>
      <c r="XH299" s="82"/>
      <c r="XI299" s="82"/>
      <c r="XJ299" s="82"/>
      <c r="XK299" s="82"/>
      <c r="XL299" s="82"/>
      <c r="XM299" s="82"/>
      <c r="XN299" s="82"/>
      <c r="XO299" s="82"/>
      <c r="XP299" s="82"/>
      <c r="XQ299" s="82"/>
      <c r="XR299" s="82"/>
      <c r="XS299" s="82"/>
      <c r="XT299" s="82"/>
      <c r="XU299" s="82"/>
      <c r="XV299" s="82"/>
      <c r="XW299" s="82"/>
      <c r="XX299" s="82"/>
      <c r="XY299" s="82"/>
      <c r="XZ299" s="82"/>
      <c r="YA299" s="82"/>
      <c r="YB299" s="82"/>
      <c r="YC299" s="82"/>
      <c r="YD299" s="82"/>
      <c r="YE299" s="82"/>
      <c r="YF299" s="82"/>
      <c r="YG299" s="82"/>
      <c r="YH299" s="82"/>
      <c r="YI299" s="82"/>
      <c r="YJ299" s="82"/>
      <c r="YK299" s="82"/>
      <c r="YL299" s="82"/>
      <c r="YM299" s="82"/>
      <c r="YN299" s="82"/>
      <c r="YO299" s="82"/>
      <c r="YP299" s="82"/>
      <c r="YQ299" s="82"/>
      <c r="YR299" s="82"/>
      <c r="YS299" s="82"/>
      <c r="YT299" s="82"/>
      <c r="YU299" s="82"/>
      <c r="YV299" s="82"/>
      <c r="YW299" s="82"/>
      <c r="YX299" s="82"/>
      <c r="YY299" s="82"/>
      <c r="YZ299" s="82"/>
      <c r="ZA299" s="82"/>
      <c r="ZB299" s="82"/>
      <c r="ZC299" s="82"/>
      <c r="ZD299" s="82"/>
      <c r="ZE299" s="82"/>
      <c r="ZF299" s="82"/>
      <c r="ZG299" s="82"/>
      <c r="ZH299" s="82"/>
      <c r="ZI299" s="82"/>
      <c r="ZJ299" s="82"/>
      <c r="ZK299" s="82"/>
      <c r="ZL299" s="82"/>
      <c r="ZM299" s="82"/>
      <c r="ZN299" s="82"/>
      <c r="ZO299" s="82"/>
      <c r="ZP299" s="82"/>
      <c r="ZQ299" s="82"/>
      <c r="ZR299" s="82"/>
      <c r="ZS299" s="82"/>
      <c r="ZT299" s="82"/>
      <c r="ZU299" s="82"/>
      <c r="ZV299" s="82"/>
      <c r="ZW299" s="82"/>
      <c r="ZX299" s="82"/>
      <c r="ZY299" s="82"/>
      <c r="ZZ299" s="82"/>
      <c r="AAA299" s="82"/>
      <c r="AAB299" s="82"/>
      <c r="AAC299" s="82"/>
      <c r="AAD299" s="82"/>
      <c r="AAE299" s="82"/>
      <c r="AAF299" s="82"/>
      <c r="AAG299" s="82"/>
      <c r="AAH299" s="82"/>
      <c r="AAI299" s="82"/>
      <c r="AAJ299" s="82"/>
      <c r="AAK299" s="82"/>
      <c r="AAL299" s="82"/>
      <c r="AAM299" s="82"/>
      <c r="AAN299" s="82"/>
      <c r="AAO299" s="82"/>
      <c r="AAP299" s="82"/>
      <c r="AAQ299" s="82"/>
      <c r="AAR299" s="82"/>
      <c r="AAS299" s="82"/>
      <c r="AAT299" s="82"/>
      <c r="AAU299" s="82"/>
      <c r="AAV299" s="82"/>
      <c r="AAW299" s="82"/>
      <c r="AAX299" s="82"/>
      <c r="AAY299" s="82"/>
      <c r="AAZ299" s="82"/>
      <c r="ABA299" s="82"/>
      <c r="ABB299" s="82"/>
      <c r="ABC299" s="82"/>
      <c r="ABD299" s="82"/>
      <c r="ABE299" s="82"/>
      <c r="ABF299" s="82"/>
      <c r="ABG299" s="82"/>
      <c r="ABH299" s="82"/>
      <c r="ABI299" s="82"/>
      <c r="ABJ299" s="82"/>
      <c r="ABK299" s="82"/>
      <c r="ABL299" s="82"/>
      <c r="ABM299" s="82"/>
      <c r="ABN299" s="82"/>
      <c r="ABO299" s="82"/>
      <c r="ABP299" s="82"/>
      <c r="ABQ299" s="82"/>
      <c r="ABR299" s="82"/>
      <c r="ABS299" s="82"/>
      <c r="ABT299" s="82"/>
      <c r="ABU299" s="82"/>
      <c r="ABV299" s="82"/>
      <c r="ABW299" s="82"/>
      <c r="ABX299" s="82"/>
      <c r="ABY299" s="82"/>
      <c r="ABZ299" s="82"/>
      <c r="ACA299" s="82"/>
      <c r="ACB299" s="82"/>
      <c r="ACC299" s="82"/>
      <c r="ACD299" s="82"/>
      <c r="ACE299" s="82"/>
      <c r="ACF299" s="82"/>
      <c r="ACG299" s="82"/>
      <c r="ACH299" s="82"/>
      <c r="ACI299" s="82"/>
      <c r="ACJ299" s="82"/>
      <c r="ACK299" s="82"/>
      <c r="ACL299" s="82"/>
      <c r="ACM299" s="82"/>
      <c r="ACN299" s="82"/>
      <c r="ACO299" s="82"/>
      <c r="ACP299" s="82"/>
      <c r="ACQ299" s="82"/>
      <c r="ACR299" s="82"/>
      <c r="ACS299" s="82"/>
      <c r="ACT299" s="82"/>
      <c r="ACU299" s="82"/>
      <c r="ACV299" s="82"/>
      <c r="ACW299" s="82"/>
      <c r="ACX299" s="82"/>
      <c r="ACY299" s="82"/>
      <c r="ACZ299" s="82"/>
      <c r="ADA299" s="82"/>
      <c r="ADB299" s="82"/>
      <c r="ADC299" s="82"/>
      <c r="ADD299" s="82"/>
      <c r="ADE299" s="82"/>
      <c r="ADF299" s="82"/>
      <c r="ADG299" s="82"/>
      <c r="ADH299" s="82"/>
      <c r="ADI299" s="82"/>
      <c r="ADJ299" s="82"/>
      <c r="ADK299" s="82"/>
      <c r="ADL299" s="82"/>
      <c r="ADM299" s="82"/>
      <c r="ADN299" s="82"/>
      <c r="ADO299" s="82"/>
      <c r="ADP299" s="82"/>
      <c r="ADQ299" s="82"/>
      <c r="ADR299" s="82"/>
      <c r="ADS299" s="82"/>
      <c r="ADT299" s="82"/>
      <c r="ADU299" s="82"/>
      <c r="ADV299" s="82"/>
      <c r="ADW299" s="82"/>
      <c r="ADX299" s="82"/>
      <c r="ADY299" s="82"/>
      <c r="ADZ299" s="82"/>
      <c r="AEA299" s="82"/>
      <c r="AEB299" s="82"/>
      <c r="AEC299" s="82"/>
      <c r="AED299" s="82"/>
      <c r="AEE299" s="82"/>
      <c r="AEF299" s="82"/>
      <c r="AEG299" s="82"/>
      <c r="AEH299" s="82"/>
      <c r="AEI299" s="82"/>
      <c r="AEJ299" s="82"/>
      <c r="AEK299" s="82"/>
      <c r="AEL299" s="82"/>
      <c r="AEM299" s="82"/>
      <c r="AEN299" s="82"/>
      <c r="AEO299" s="82"/>
      <c r="AEP299" s="82"/>
      <c r="AEQ299" s="82"/>
      <c r="AER299" s="82"/>
      <c r="AES299" s="82"/>
      <c r="AET299" s="82"/>
      <c r="AEU299" s="82"/>
      <c r="AEV299" s="82"/>
      <c r="AEW299" s="82"/>
      <c r="AEX299" s="82"/>
      <c r="AEY299" s="82"/>
      <c r="AEZ299" s="82"/>
      <c r="AFA299" s="82"/>
      <c r="AFB299" s="82"/>
      <c r="AFC299" s="82"/>
      <c r="AFD299" s="82"/>
      <c r="AFE299" s="82"/>
      <c r="AFF299" s="82"/>
      <c r="AFG299" s="82"/>
      <c r="AFH299" s="82"/>
      <c r="AFI299" s="82"/>
      <c r="AFJ299" s="82"/>
      <c r="AFK299" s="82"/>
      <c r="AFL299" s="82"/>
      <c r="AFM299" s="82"/>
      <c r="AFN299" s="82"/>
      <c r="AFO299" s="82"/>
      <c r="AFP299" s="82"/>
      <c r="AFQ299" s="82"/>
      <c r="AFR299" s="82"/>
      <c r="AFS299" s="82"/>
      <c r="AFT299" s="82"/>
      <c r="AFU299" s="82"/>
      <c r="AFV299" s="82"/>
      <c r="AFW299" s="82"/>
      <c r="AFX299" s="82"/>
      <c r="AFY299" s="82"/>
      <c r="AFZ299" s="82"/>
      <c r="AGA299" s="82"/>
      <c r="AGB299" s="82"/>
      <c r="AGC299" s="82"/>
      <c r="AGD299" s="82"/>
      <c r="AGE299" s="82"/>
      <c r="AGF299" s="82"/>
      <c r="AGG299" s="82"/>
      <c r="AGH299" s="82"/>
      <c r="AGI299" s="82"/>
      <c r="AGJ299" s="82"/>
      <c r="AGK299" s="82"/>
      <c r="AGL299" s="82"/>
      <c r="AGM299" s="82"/>
      <c r="AGN299" s="82"/>
      <c r="AGO299" s="82"/>
      <c r="AGP299" s="82"/>
      <c r="AGQ299" s="82"/>
      <c r="AGR299" s="82"/>
      <c r="AGS299" s="82"/>
      <c r="AGT299" s="82"/>
      <c r="AGU299" s="82"/>
      <c r="AGV299" s="82"/>
      <c r="AGW299" s="82"/>
      <c r="AGX299" s="82"/>
      <c r="AGY299" s="82"/>
      <c r="AGZ299" s="82"/>
      <c r="AHA299" s="82"/>
      <c r="AHB299" s="82"/>
      <c r="AHC299" s="82"/>
      <c r="AHD299" s="82"/>
      <c r="AHE299" s="82"/>
      <c r="AHF299" s="82"/>
      <c r="AHG299" s="82"/>
      <c r="AHH299" s="82"/>
      <c r="AHI299" s="82"/>
      <c r="AHJ299" s="82"/>
      <c r="AHK299" s="82"/>
      <c r="AHL299" s="82"/>
      <c r="AHM299" s="82"/>
      <c r="AHN299" s="82"/>
      <c r="AHO299" s="82"/>
      <c r="AHP299" s="82"/>
      <c r="AHQ299" s="82"/>
      <c r="AHR299" s="82"/>
      <c r="AHS299" s="82"/>
      <c r="AHT299" s="82"/>
      <c r="AHU299" s="82"/>
      <c r="AHV299" s="82"/>
      <c r="AHW299" s="82"/>
      <c r="AHX299" s="82"/>
      <c r="AHY299" s="82"/>
      <c r="AHZ299" s="82"/>
      <c r="AIA299" s="82"/>
      <c r="AIB299" s="82"/>
      <c r="AIC299" s="82"/>
      <c r="AID299" s="82"/>
      <c r="AIE299" s="82"/>
      <c r="AIF299" s="82"/>
      <c r="AIG299" s="82"/>
      <c r="AIH299" s="82"/>
      <c r="AII299" s="82"/>
      <c r="AIJ299" s="82"/>
      <c r="AIK299" s="82"/>
      <c r="AIL299" s="82"/>
      <c r="AIM299" s="82"/>
      <c r="AIN299" s="82"/>
      <c r="AIO299" s="82"/>
      <c r="AIP299" s="82"/>
      <c r="AIQ299" s="82"/>
      <c r="AIR299" s="82"/>
      <c r="AIS299" s="82"/>
      <c r="AIT299" s="82"/>
      <c r="AIU299" s="82"/>
      <c r="AIV299" s="82"/>
      <c r="AIW299" s="82"/>
      <c r="AIX299" s="82"/>
      <c r="AIY299" s="82"/>
      <c r="AIZ299" s="82"/>
      <c r="AJA299" s="82"/>
      <c r="AJB299" s="82"/>
      <c r="AJC299" s="82"/>
      <c r="AJD299" s="82"/>
      <c r="AJE299" s="82"/>
      <c r="AJF299" s="82"/>
      <c r="AJG299" s="82"/>
      <c r="AJH299" s="82"/>
      <c r="AJI299" s="82"/>
      <c r="AJJ299" s="82"/>
      <c r="AJK299" s="82"/>
      <c r="AJL299" s="82"/>
      <c r="AJM299" s="82"/>
      <c r="AJN299" s="82"/>
      <c r="AJO299" s="82"/>
      <c r="AJP299" s="82"/>
      <c r="AJQ299" s="82"/>
      <c r="AJR299" s="82"/>
      <c r="AJS299" s="82"/>
      <c r="AJT299" s="82"/>
      <c r="AJU299" s="82"/>
      <c r="AJV299" s="82"/>
      <c r="AJW299" s="82"/>
      <c r="AJX299" s="82"/>
      <c r="AJY299" s="82"/>
      <c r="AJZ299" s="82"/>
      <c r="AKA299" s="82"/>
      <c r="AKB299" s="82"/>
      <c r="AKC299" s="82"/>
      <c r="AKD299" s="82"/>
      <c r="AKE299" s="82"/>
      <c r="AKF299" s="82"/>
      <c r="AKG299" s="82"/>
      <c r="AKH299" s="82"/>
      <c r="AKI299" s="82"/>
      <c r="AKJ299" s="82"/>
      <c r="AKK299" s="82"/>
      <c r="AKL299" s="82"/>
      <c r="AKM299" s="82"/>
      <c r="AKN299" s="82"/>
      <c r="AKO299" s="82"/>
      <c r="AKP299" s="82"/>
      <c r="AKQ299" s="82"/>
      <c r="AKR299" s="82"/>
      <c r="AKS299" s="82"/>
      <c r="AKT299" s="82"/>
      <c r="AKU299" s="82"/>
      <c r="AKV299" s="82"/>
      <c r="AKW299" s="82"/>
      <c r="AKX299" s="82"/>
      <c r="AKY299" s="82"/>
      <c r="AKZ299" s="82"/>
      <c r="ALA299" s="82"/>
      <c r="ALB299" s="82"/>
      <c r="ALC299" s="82"/>
      <c r="ALD299" s="82"/>
      <c r="ALE299" s="82"/>
      <c r="ALF299" s="82"/>
      <c r="ALG299" s="82"/>
      <c r="ALH299" s="82"/>
      <c r="ALI299" s="82"/>
      <c r="ALJ299" s="82"/>
      <c r="ALK299" s="82"/>
      <c r="ALL299" s="82"/>
      <c r="ALM299" s="82"/>
      <c r="ALN299" s="82"/>
      <c r="ALO299" s="82"/>
      <c r="ALP299" s="82"/>
      <c r="ALQ299" s="82"/>
      <c r="ALR299" s="82"/>
      <c r="ALS299" s="82"/>
      <c r="ALT299" s="82"/>
      <c r="ALU299" s="82"/>
      <c r="ALV299" s="82"/>
      <c r="ALW299" s="82"/>
      <c r="ALX299" s="82"/>
      <c r="ALY299" s="82"/>
      <c r="ALZ299" s="82"/>
      <c r="AMA299" s="82"/>
      <c r="AMB299" s="82"/>
      <c r="AMC299" s="82"/>
      <c r="AMD299" s="82"/>
      <c r="AME299" s="82"/>
      <c r="AMF299" s="82"/>
      <c r="AMG299" s="82"/>
      <c r="AMH299" s="82"/>
      <c r="AMI299" s="82"/>
      <c r="AMJ299" s="82"/>
    </row>
    <row r="300" spans="1:1024" s="84" customFormat="1" ht="25.5" outlineLevel="1" x14ac:dyDescent="0.2">
      <c r="A300" s="203" t="s">
        <v>469</v>
      </c>
      <c r="B300" s="203" t="s">
        <v>346</v>
      </c>
      <c r="C300" s="203" t="s">
        <v>15</v>
      </c>
      <c r="D300" s="95" t="s">
        <v>680</v>
      </c>
      <c r="E300" s="100" t="s">
        <v>331</v>
      </c>
      <c r="F300" s="219">
        <v>2</v>
      </c>
      <c r="G300" s="220"/>
      <c r="H300" s="93"/>
      <c r="I300" s="94">
        <f t="shared" si="20"/>
        <v>0</v>
      </c>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c r="DR300" s="82"/>
      <c r="DS300" s="82"/>
      <c r="DT300" s="82"/>
      <c r="DU300" s="82"/>
      <c r="DV300" s="82"/>
      <c r="DW300" s="82"/>
      <c r="DX300" s="82"/>
      <c r="DY300" s="82"/>
      <c r="DZ300" s="82"/>
      <c r="EA300" s="82"/>
      <c r="EB300" s="82"/>
      <c r="EC300" s="82"/>
      <c r="ED300" s="82"/>
      <c r="EE300" s="82"/>
      <c r="EF300" s="82"/>
      <c r="EG300" s="82"/>
      <c r="EH300" s="82"/>
      <c r="EI300" s="82"/>
      <c r="EJ300" s="82"/>
      <c r="EK300" s="82"/>
      <c r="EL300" s="82"/>
      <c r="EM300" s="82"/>
      <c r="EN300" s="82"/>
      <c r="EO300" s="82"/>
      <c r="EP300" s="82"/>
      <c r="EQ300" s="82"/>
      <c r="ER300" s="82"/>
      <c r="ES300" s="82"/>
      <c r="ET300" s="82"/>
      <c r="EU300" s="82"/>
      <c r="EV300" s="82"/>
      <c r="EW300" s="82"/>
      <c r="EX300" s="82"/>
      <c r="EY300" s="82"/>
      <c r="EZ300" s="82"/>
      <c r="FA300" s="82"/>
      <c r="FB300" s="82"/>
      <c r="FC300" s="82"/>
      <c r="FD300" s="82"/>
      <c r="FE300" s="82"/>
      <c r="FF300" s="82"/>
      <c r="FG300" s="82"/>
      <c r="FH300" s="82"/>
      <c r="FI300" s="82"/>
      <c r="FJ300" s="82"/>
      <c r="FK300" s="82"/>
      <c r="FL300" s="82"/>
      <c r="FM300" s="82"/>
      <c r="FN300" s="82"/>
      <c r="FO300" s="82"/>
      <c r="FP300" s="82"/>
      <c r="FQ300" s="82"/>
      <c r="FR300" s="82"/>
      <c r="FS300" s="82"/>
      <c r="FT300" s="82"/>
      <c r="FU300" s="82"/>
      <c r="FV300" s="82"/>
      <c r="FW300" s="82"/>
      <c r="FX300" s="82"/>
      <c r="FY300" s="82"/>
      <c r="FZ300" s="82"/>
      <c r="GA300" s="82"/>
      <c r="GB300" s="82"/>
      <c r="GC300" s="82"/>
      <c r="GD300" s="82"/>
      <c r="GE300" s="82"/>
      <c r="GF300" s="82"/>
      <c r="GG300" s="82"/>
      <c r="GH300" s="82"/>
      <c r="GI300" s="82"/>
      <c r="GJ300" s="82"/>
      <c r="GK300" s="82"/>
      <c r="GL300" s="82"/>
      <c r="GM300" s="82"/>
      <c r="GN300" s="82"/>
      <c r="GO300" s="82"/>
      <c r="GP300" s="82"/>
      <c r="GQ300" s="82"/>
      <c r="GR300" s="82"/>
      <c r="GS300" s="82"/>
      <c r="GT300" s="82"/>
      <c r="GU300" s="82"/>
      <c r="GV300" s="82"/>
      <c r="GW300" s="82"/>
      <c r="GX300" s="82"/>
      <c r="GY300" s="82"/>
      <c r="GZ300" s="82"/>
      <c r="HA300" s="82"/>
      <c r="HB300" s="82"/>
      <c r="HC300" s="82"/>
      <c r="HD300" s="82"/>
      <c r="HE300" s="82"/>
      <c r="HF300" s="82"/>
      <c r="HG300" s="82"/>
      <c r="HH300" s="82"/>
      <c r="HI300" s="82"/>
      <c r="HJ300" s="82"/>
      <c r="HK300" s="82"/>
      <c r="HL300" s="82"/>
      <c r="HM300" s="82"/>
      <c r="HN300" s="82"/>
      <c r="HO300" s="82"/>
      <c r="HP300" s="82"/>
      <c r="HQ300" s="82"/>
      <c r="HR300" s="82"/>
      <c r="HS300" s="82"/>
      <c r="HT300" s="82"/>
      <c r="HU300" s="82"/>
      <c r="HV300" s="82"/>
      <c r="HW300" s="82"/>
      <c r="HX300" s="82"/>
      <c r="HY300" s="82"/>
      <c r="HZ300" s="82"/>
      <c r="IA300" s="82"/>
      <c r="IB300" s="82"/>
      <c r="IC300" s="82"/>
      <c r="ID300" s="82"/>
      <c r="IE300" s="82"/>
      <c r="IF300" s="82"/>
      <c r="IG300" s="82"/>
      <c r="IH300" s="82"/>
      <c r="II300" s="82"/>
      <c r="IJ300" s="82"/>
      <c r="IK300" s="82"/>
      <c r="IL300" s="82"/>
      <c r="IM300" s="82"/>
      <c r="IN300" s="82"/>
      <c r="IO300" s="82"/>
      <c r="IP300" s="82"/>
      <c r="IQ300" s="82"/>
      <c r="IR300" s="82"/>
      <c r="IS300" s="82"/>
      <c r="IT300" s="82"/>
      <c r="IU300" s="82"/>
      <c r="IV300" s="82"/>
      <c r="IW300" s="82"/>
      <c r="IX300" s="82"/>
      <c r="IY300" s="82"/>
      <c r="IZ300" s="82"/>
      <c r="JA300" s="82"/>
      <c r="JB300" s="82"/>
      <c r="JC300" s="82"/>
      <c r="JD300" s="82"/>
      <c r="JE300" s="82"/>
      <c r="JF300" s="82"/>
      <c r="JG300" s="82"/>
      <c r="JH300" s="82"/>
      <c r="JI300" s="82"/>
      <c r="JJ300" s="82"/>
      <c r="JK300" s="82"/>
      <c r="JL300" s="82"/>
      <c r="JM300" s="82"/>
      <c r="JN300" s="82"/>
      <c r="JO300" s="82"/>
      <c r="JP300" s="82"/>
      <c r="JQ300" s="82"/>
      <c r="JR300" s="82"/>
      <c r="JS300" s="82"/>
      <c r="JT300" s="82"/>
      <c r="JU300" s="82"/>
      <c r="JV300" s="82"/>
      <c r="JW300" s="82"/>
      <c r="JX300" s="82"/>
      <c r="JY300" s="82"/>
      <c r="JZ300" s="82"/>
      <c r="KA300" s="82"/>
      <c r="KB300" s="82"/>
      <c r="KC300" s="82"/>
      <c r="KD300" s="82"/>
      <c r="KE300" s="82"/>
      <c r="KF300" s="82"/>
      <c r="KG300" s="82"/>
      <c r="KH300" s="82"/>
      <c r="KI300" s="82"/>
      <c r="KJ300" s="82"/>
      <c r="KK300" s="82"/>
      <c r="KL300" s="82"/>
      <c r="KM300" s="82"/>
      <c r="KN300" s="82"/>
      <c r="KO300" s="82"/>
      <c r="KP300" s="82"/>
      <c r="KQ300" s="82"/>
      <c r="KR300" s="82"/>
      <c r="KS300" s="82"/>
      <c r="KT300" s="82"/>
      <c r="KU300" s="82"/>
      <c r="KV300" s="82"/>
      <c r="KW300" s="82"/>
      <c r="KX300" s="82"/>
      <c r="KY300" s="82"/>
      <c r="KZ300" s="82"/>
      <c r="LA300" s="82"/>
      <c r="LB300" s="82"/>
      <c r="LC300" s="82"/>
      <c r="LD300" s="82"/>
      <c r="LE300" s="82"/>
      <c r="LF300" s="82"/>
      <c r="LG300" s="82"/>
      <c r="LH300" s="82"/>
      <c r="LI300" s="82"/>
      <c r="LJ300" s="82"/>
      <c r="LK300" s="82"/>
      <c r="LL300" s="82"/>
      <c r="LM300" s="82"/>
      <c r="LN300" s="82"/>
      <c r="LO300" s="82"/>
      <c r="LP300" s="82"/>
      <c r="LQ300" s="82"/>
      <c r="LR300" s="82"/>
      <c r="LS300" s="82"/>
      <c r="LT300" s="82"/>
      <c r="LU300" s="82"/>
      <c r="LV300" s="82"/>
      <c r="LW300" s="82"/>
      <c r="LX300" s="82"/>
      <c r="LY300" s="82"/>
      <c r="LZ300" s="82"/>
      <c r="MA300" s="82"/>
      <c r="MB300" s="82"/>
      <c r="MC300" s="82"/>
      <c r="MD300" s="82"/>
      <c r="ME300" s="82"/>
      <c r="MF300" s="82"/>
      <c r="MG300" s="82"/>
      <c r="MH300" s="82"/>
      <c r="MI300" s="82"/>
      <c r="MJ300" s="82"/>
      <c r="MK300" s="82"/>
      <c r="ML300" s="82"/>
      <c r="MM300" s="82"/>
      <c r="MN300" s="82"/>
      <c r="MO300" s="82"/>
      <c r="MP300" s="82"/>
      <c r="MQ300" s="82"/>
      <c r="MR300" s="82"/>
      <c r="MS300" s="82"/>
      <c r="MT300" s="82"/>
      <c r="MU300" s="82"/>
      <c r="MV300" s="82"/>
      <c r="MW300" s="82"/>
      <c r="MX300" s="82"/>
      <c r="MY300" s="82"/>
      <c r="MZ300" s="82"/>
      <c r="NA300" s="82"/>
      <c r="NB300" s="82"/>
      <c r="NC300" s="82"/>
      <c r="ND300" s="82"/>
      <c r="NE300" s="82"/>
      <c r="NF300" s="82"/>
      <c r="NG300" s="82"/>
      <c r="NH300" s="82"/>
      <c r="NI300" s="82"/>
      <c r="NJ300" s="82"/>
      <c r="NK300" s="82"/>
      <c r="NL300" s="82"/>
      <c r="NM300" s="82"/>
      <c r="NN300" s="82"/>
      <c r="NO300" s="82"/>
      <c r="NP300" s="82"/>
      <c r="NQ300" s="82"/>
      <c r="NR300" s="82"/>
      <c r="NS300" s="82"/>
      <c r="NT300" s="82"/>
      <c r="NU300" s="82"/>
      <c r="NV300" s="82"/>
      <c r="NW300" s="82"/>
      <c r="NX300" s="82"/>
      <c r="NY300" s="82"/>
      <c r="NZ300" s="82"/>
      <c r="OA300" s="82"/>
      <c r="OB300" s="82"/>
      <c r="OC300" s="82"/>
      <c r="OD300" s="82"/>
      <c r="OE300" s="82"/>
      <c r="OF300" s="82"/>
      <c r="OG300" s="82"/>
      <c r="OH300" s="82"/>
      <c r="OI300" s="82"/>
      <c r="OJ300" s="82"/>
      <c r="OK300" s="82"/>
      <c r="OL300" s="82"/>
      <c r="OM300" s="82"/>
      <c r="ON300" s="82"/>
      <c r="OO300" s="82"/>
      <c r="OP300" s="82"/>
      <c r="OQ300" s="82"/>
      <c r="OR300" s="82"/>
      <c r="OS300" s="82"/>
      <c r="OT300" s="82"/>
      <c r="OU300" s="82"/>
      <c r="OV300" s="82"/>
      <c r="OW300" s="82"/>
      <c r="OX300" s="82"/>
      <c r="OY300" s="82"/>
      <c r="OZ300" s="82"/>
      <c r="PA300" s="82"/>
      <c r="PB300" s="82"/>
      <c r="PC300" s="82"/>
      <c r="PD300" s="82"/>
      <c r="PE300" s="82"/>
      <c r="PF300" s="82"/>
      <c r="PG300" s="82"/>
      <c r="PH300" s="82"/>
      <c r="PI300" s="82"/>
      <c r="PJ300" s="82"/>
      <c r="PK300" s="82"/>
      <c r="PL300" s="82"/>
      <c r="PM300" s="82"/>
      <c r="PN300" s="82"/>
      <c r="PO300" s="82"/>
      <c r="PP300" s="82"/>
      <c r="PQ300" s="82"/>
      <c r="PR300" s="82"/>
      <c r="PS300" s="82"/>
      <c r="PT300" s="82"/>
      <c r="PU300" s="82"/>
      <c r="PV300" s="82"/>
      <c r="PW300" s="82"/>
      <c r="PX300" s="82"/>
      <c r="PY300" s="82"/>
      <c r="PZ300" s="82"/>
      <c r="QA300" s="82"/>
      <c r="QB300" s="82"/>
      <c r="QC300" s="82"/>
      <c r="QD300" s="82"/>
      <c r="QE300" s="82"/>
      <c r="QF300" s="82"/>
      <c r="QG300" s="82"/>
      <c r="QH300" s="82"/>
      <c r="QI300" s="82"/>
      <c r="QJ300" s="82"/>
      <c r="QK300" s="82"/>
      <c r="QL300" s="82"/>
      <c r="QM300" s="82"/>
      <c r="QN300" s="82"/>
      <c r="QO300" s="82"/>
      <c r="QP300" s="82"/>
      <c r="QQ300" s="82"/>
      <c r="QR300" s="82"/>
      <c r="QS300" s="82"/>
      <c r="QT300" s="82"/>
      <c r="QU300" s="82"/>
      <c r="QV300" s="82"/>
      <c r="QW300" s="82"/>
      <c r="QX300" s="82"/>
      <c r="QY300" s="82"/>
      <c r="QZ300" s="82"/>
      <c r="RA300" s="82"/>
      <c r="RB300" s="82"/>
      <c r="RC300" s="82"/>
      <c r="RD300" s="82"/>
      <c r="RE300" s="82"/>
      <c r="RF300" s="82"/>
      <c r="RG300" s="82"/>
      <c r="RH300" s="82"/>
      <c r="RI300" s="82"/>
      <c r="RJ300" s="82"/>
      <c r="RK300" s="82"/>
      <c r="RL300" s="82"/>
      <c r="RM300" s="82"/>
      <c r="RN300" s="82"/>
      <c r="RO300" s="82"/>
      <c r="RP300" s="82"/>
      <c r="RQ300" s="82"/>
      <c r="RR300" s="82"/>
      <c r="RS300" s="82"/>
      <c r="RT300" s="82"/>
      <c r="RU300" s="82"/>
      <c r="RV300" s="82"/>
      <c r="RW300" s="82"/>
      <c r="RX300" s="82"/>
      <c r="RY300" s="82"/>
      <c r="RZ300" s="82"/>
      <c r="SA300" s="82"/>
      <c r="SB300" s="82"/>
      <c r="SC300" s="82"/>
      <c r="SD300" s="82"/>
      <c r="SE300" s="82"/>
      <c r="SF300" s="82"/>
      <c r="SG300" s="82"/>
      <c r="SH300" s="82"/>
      <c r="SI300" s="82"/>
      <c r="SJ300" s="82"/>
      <c r="SK300" s="82"/>
      <c r="SL300" s="82"/>
      <c r="SM300" s="82"/>
      <c r="SN300" s="82"/>
      <c r="SO300" s="82"/>
      <c r="SP300" s="82"/>
      <c r="SQ300" s="82"/>
      <c r="SR300" s="82"/>
      <c r="SS300" s="82"/>
      <c r="ST300" s="82"/>
      <c r="SU300" s="82"/>
      <c r="SV300" s="82"/>
      <c r="SW300" s="82"/>
      <c r="SX300" s="82"/>
      <c r="SY300" s="82"/>
      <c r="SZ300" s="82"/>
      <c r="TA300" s="82"/>
      <c r="TB300" s="82"/>
      <c r="TC300" s="82"/>
      <c r="TD300" s="82"/>
      <c r="TE300" s="82"/>
      <c r="TF300" s="82"/>
      <c r="TG300" s="82"/>
      <c r="TH300" s="82"/>
      <c r="TI300" s="82"/>
      <c r="TJ300" s="82"/>
      <c r="TK300" s="82"/>
      <c r="TL300" s="82"/>
      <c r="TM300" s="82"/>
      <c r="TN300" s="82"/>
      <c r="TO300" s="82"/>
      <c r="TP300" s="82"/>
      <c r="TQ300" s="82"/>
      <c r="TR300" s="82"/>
      <c r="TS300" s="82"/>
      <c r="TT300" s="82"/>
      <c r="TU300" s="82"/>
      <c r="TV300" s="82"/>
      <c r="TW300" s="82"/>
      <c r="TX300" s="82"/>
      <c r="TY300" s="82"/>
      <c r="TZ300" s="82"/>
      <c r="UA300" s="82"/>
      <c r="UB300" s="82"/>
      <c r="UC300" s="82"/>
      <c r="UD300" s="82"/>
      <c r="UE300" s="82"/>
      <c r="UF300" s="82"/>
      <c r="UG300" s="82"/>
      <c r="UH300" s="82"/>
      <c r="UI300" s="82"/>
      <c r="UJ300" s="82"/>
      <c r="UK300" s="82"/>
      <c r="UL300" s="82"/>
      <c r="UM300" s="82"/>
      <c r="UN300" s="82"/>
      <c r="UO300" s="82"/>
      <c r="UP300" s="82"/>
      <c r="UQ300" s="82"/>
      <c r="UR300" s="82"/>
      <c r="US300" s="82"/>
      <c r="UT300" s="82"/>
      <c r="UU300" s="82"/>
      <c r="UV300" s="82"/>
      <c r="UW300" s="82"/>
      <c r="UX300" s="82"/>
      <c r="UY300" s="82"/>
      <c r="UZ300" s="82"/>
      <c r="VA300" s="82"/>
      <c r="VB300" s="82"/>
      <c r="VC300" s="82"/>
      <c r="VD300" s="82"/>
      <c r="VE300" s="82"/>
      <c r="VF300" s="82"/>
      <c r="VG300" s="82"/>
      <c r="VH300" s="82"/>
      <c r="VI300" s="82"/>
      <c r="VJ300" s="82"/>
      <c r="VK300" s="82"/>
      <c r="VL300" s="82"/>
      <c r="VM300" s="82"/>
      <c r="VN300" s="82"/>
      <c r="VO300" s="82"/>
      <c r="VP300" s="82"/>
      <c r="VQ300" s="82"/>
      <c r="VR300" s="82"/>
      <c r="VS300" s="82"/>
      <c r="VT300" s="82"/>
      <c r="VU300" s="82"/>
      <c r="VV300" s="82"/>
      <c r="VW300" s="82"/>
      <c r="VX300" s="82"/>
      <c r="VY300" s="82"/>
      <c r="VZ300" s="82"/>
      <c r="WA300" s="82"/>
      <c r="WB300" s="82"/>
      <c r="WC300" s="82"/>
      <c r="WD300" s="82"/>
      <c r="WE300" s="82"/>
      <c r="WF300" s="82"/>
      <c r="WG300" s="82"/>
      <c r="WH300" s="82"/>
      <c r="WI300" s="82"/>
      <c r="WJ300" s="82"/>
      <c r="WK300" s="82"/>
      <c r="WL300" s="82"/>
      <c r="WM300" s="82"/>
      <c r="WN300" s="82"/>
      <c r="WO300" s="82"/>
      <c r="WP300" s="82"/>
      <c r="WQ300" s="82"/>
      <c r="WR300" s="82"/>
      <c r="WS300" s="82"/>
      <c r="WT300" s="82"/>
      <c r="WU300" s="82"/>
      <c r="WV300" s="82"/>
      <c r="WW300" s="82"/>
      <c r="WX300" s="82"/>
      <c r="WY300" s="82"/>
      <c r="WZ300" s="82"/>
      <c r="XA300" s="82"/>
      <c r="XB300" s="82"/>
      <c r="XC300" s="82"/>
      <c r="XD300" s="82"/>
      <c r="XE300" s="82"/>
      <c r="XF300" s="82"/>
      <c r="XG300" s="82"/>
      <c r="XH300" s="82"/>
      <c r="XI300" s="82"/>
      <c r="XJ300" s="82"/>
      <c r="XK300" s="82"/>
      <c r="XL300" s="82"/>
      <c r="XM300" s="82"/>
      <c r="XN300" s="82"/>
      <c r="XO300" s="82"/>
      <c r="XP300" s="82"/>
      <c r="XQ300" s="82"/>
      <c r="XR300" s="82"/>
      <c r="XS300" s="82"/>
      <c r="XT300" s="82"/>
      <c r="XU300" s="82"/>
      <c r="XV300" s="82"/>
      <c r="XW300" s="82"/>
      <c r="XX300" s="82"/>
      <c r="XY300" s="82"/>
      <c r="XZ300" s="82"/>
      <c r="YA300" s="82"/>
      <c r="YB300" s="82"/>
      <c r="YC300" s="82"/>
      <c r="YD300" s="82"/>
      <c r="YE300" s="82"/>
      <c r="YF300" s="82"/>
      <c r="YG300" s="82"/>
      <c r="YH300" s="82"/>
      <c r="YI300" s="82"/>
      <c r="YJ300" s="82"/>
      <c r="YK300" s="82"/>
      <c r="YL300" s="82"/>
      <c r="YM300" s="82"/>
      <c r="YN300" s="82"/>
      <c r="YO300" s="82"/>
      <c r="YP300" s="82"/>
      <c r="YQ300" s="82"/>
      <c r="YR300" s="82"/>
      <c r="YS300" s="82"/>
      <c r="YT300" s="82"/>
      <c r="YU300" s="82"/>
      <c r="YV300" s="82"/>
      <c r="YW300" s="82"/>
      <c r="YX300" s="82"/>
      <c r="YY300" s="82"/>
      <c r="YZ300" s="82"/>
      <c r="ZA300" s="82"/>
      <c r="ZB300" s="82"/>
      <c r="ZC300" s="82"/>
      <c r="ZD300" s="82"/>
      <c r="ZE300" s="82"/>
      <c r="ZF300" s="82"/>
      <c r="ZG300" s="82"/>
      <c r="ZH300" s="82"/>
      <c r="ZI300" s="82"/>
      <c r="ZJ300" s="82"/>
      <c r="ZK300" s="82"/>
      <c r="ZL300" s="82"/>
      <c r="ZM300" s="82"/>
      <c r="ZN300" s="82"/>
      <c r="ZO300" s="82"/>
      <c r="ZP300" s="82"/>
      <c r="ZQ300" s="82"/>
      <c r="ZR300" s="82"/>
      <c r="ZS300" s="82"/>
      <c r="ZT300" s="82"/>
      <c r="ZU300" s="82"/>
      <c r="ZV300" s="82"/>
      <c r="ZW300" s="82"/>
      <c r="ZX300" s="82"/>
      <c r="ZY300" s="82"/>
      <c r="ZZ300" s="82"/>
      <c r="AAA300" s="82"/>
      <c r="AAB300" s="82"/>
      <c r="AAC300" s="82"/>
      <c r="AAD300" s="82"/>
      <c r="AAE300" s="82"/>
      <c r="AAF300" s="82"/>
      <c r="AAG300" s="82"/>
      <c r="AAH300" s="82"/>
      <c r="AAI300" s="82"/>
      <c r="AAJ300" s="82"/>
      <c r="AAK300" s="82"/>
      <c r="AAL300" s="82"/>
      <c r="AAM300" s="82"/>
      <c r="AAN300" s="82"/>
      <c r="AAO300" s="82"/>
      <c r="AAP300" s="82"/>
      <c r="AAQ300" s="82"/>
      <c r="AAR300" s="82"/>
      <c r="AAS300" s="82"/>
      <c r="AAT300" s="82"/>
      <c r="AAU300" s="82"/>
      <c r="AAV300" s="82"/>
      <c r="AAW300" s="82"/>
      <c r="AAX300" s="82"/>
      <c r="AAY300" s="82"/>
      <c r="AAZ300" s="82"/>
      <c r="ABA300" s="82"/>
      <c r="ABB300" s="82"/>
      <c r="ABC300" s="82"/>
      <c r="ABD300" s="82"/>
      <c r="ABE300" s="82"/>
      <c r="ABF300" s="82"/>
      <c r="ABG300" s="82"/>
      <c r="ABH300" s="82"/>
      <c r="ABI300" s="82"/>
      <c r="ABJ300" s="82"/>
      <c r="ABK300" s="82"/>
      <c r="ABL300" s="82"/>
      <c r="ABM300" s="82"/>
      <c r="ABN300" s="82"/>
      <c r="ABO300" s="82"/>
      <c r="ABP300" s="82"/>
      <c r="ABQ300" s="82"/>
      <c r="ABR300" s="82"/>
      <c r="ABS300" s="82"/>
      <c r="ABT300" s="82"/>
      <c r="ABU300" s="82"/>
      <c r="ABV300" s="82"/>
      <c r="ABW300" s="82"/>
      <c r="ABX300" s="82"/>
      <c r="ABY300" s="82"/>
      <c r="ABZ300" s="82"/>
      <c r="ACA300" s="82"/>
      <c r="ACB300" s="82"/>
      <c r="ACC300" s="82"/>
      <c r="ACD300" s="82"/>
      <c r="ACE300" s="82"/>
      <c r="ACF300" s="82"/>
      <c r="ACG300" s="82"/>
      <c r="ACH300" s="82"/>
      <c r="ACI300" s="82"/>
      <c r="ACJ300" s="82"/>
      <c r="ACK300" s="82"/>
      <c r="ACL300" s="82"/>
      <c r="ACM300" s="82"/>
      <c r="ACN300" s="82"/>
      <c r="ACO300" s="82"/>
      <c r="ACP300" s="82"/>
      <c r="ACQ300" s="82"/>
      <c r="ACR300" s="82"/>
      <c r="ACS300" s="82"/>
      <c r="ACT300" s="82"/>
      <c r="ACU300" s="82"/>
      <c r="ACV300" s="82"/>
      <c r="ACW300" s="82"/>
      <c r="ACX300" s="82"/>
      <c r="ACY300" s="82"/>
      <c r="ACZ300" s="82"/>
      <c r="ADA300" s="82"/>
      <c r="ADB300" s="82"/>
      <c r="ADC300" s="82"/>
      <c r="ADD300" s="82"/>
      <c r="ADE300" s="82"/>
      <c r="ADF300" s="82"/>
      <c r="ADG300" s="82"/>
      <c r="ADH300" s="82"/>
      <c r="ADI300" s="82"/>
      <c r="ADJ300" s="82"/>
      <c r="ADK300" s="82"/>
      <c r="ADL300" s="82"/>
      <c r="ADM300" s="82"/>
      <c r="ADN300" s="82"/>
      <c r="ADO300" s="82"/>
      <c r="ADP300" s="82"/>
      <c r="ADQ300" s="82"/>
      <c r="ADR300" s="82"/>
      <c r="ADS300" s="82"/>
      <c r="ADT300" s="82"/>
      <c r="ADU300" s="82"/>
      <c r="ADV300" s="82"/>
      <c r="ADW300" s="82"/>
      <c r="ADX300" s="82"/>
      <c r="ADY300" s="82"/>
      <c r="ADZ300" s="82"/>
      <c r="AEA300" s="82"/>
      <c r="AEB300" s="82"/>
      <c r="AEC300" s="82"/>
      <c r="AED300" s="82"/>
      <c r="AEE300" s="82"/>
      <c r="AEF300" s="82"/>
      <c r="AEG300" s="82"/>
      <c r="AEH300" s="82"/>
      <c r="AEI300" s="82"/>
      <c r="AEJ300" s="82"/>
      <c r="AEK300" s="82"/>
      <c r="AEL300" s="82"/>
      <c r="AEM300" s="82"/>
      <c r="AEN300" s="82"/>
      <c r="AEO300" s="82"/>
      <c r="AEP300" s="82"/>
      <c r="AEQ300" s="82"/>
      <c r="AER300" s="82"/>
      <c r="AES300" s="82"/>
      <c r="AET300" s="82"/>
      <c r="AEU300" s="82"/>
      <c r="AEV300" s="82"/>
      <c r="AEW300" s="82"/>
      <c r="AEX300" s="82"/>
      <c r="AEY300" s="82"/>
      <c r="AEZ300" s="82"/>
      <c r="AFA300" s="82"/>
      <c r="AFB300" s="82"/>
      <c r="AFC300" s="82"/>
      <c r="AFD300" s="82"/>
      <c r="AFE300" s="82"/>
      <c r="AFF300" s="82"/>
      <c r="AFG300" s="82"/>
      <c r="AFH300" s="82"/>
      <c r="AFI300" s="82"/>
      <c r="AFJ300" s="82"/>
      <c r="AFK300" s="82"/>
      <c r="AFL300" s="82"/>
      <c r="AFM300" s="82"/>
      <c r="AFN300" s="82"/>
      <c r="AFO300" s="82"/>
      <c r="AFP300" s="82"/>
      <c r="AFQ300" s="82"/>
      <c r="AFR300" s="82"/>
      <c r="AFS300" s="82"/>
      <c r="AFT300" s="82"/>
      <c r="AFU300" s="82"/>
      <c r="AFV300" s="82"/>
      <c r="AFW300" s="82"/>
      <c r="AFX300" s="82"/>
      <c r="AFY300" s="82"/>
      <c r="AFZ300" s="82"/>
      <c r="AGA300" s="82"/>
      <c r="AGB300" s="82"/>
      <c r="AGC300" s="82"/>
      <c r="AGD300" s="82"/>
      <c r="AGE300" s="82"/>
      <c r="AGF300" s="82"/>
      <c r="AGG300" s="82"/>
      <c r="AGH300" s="82"/>
      <c r="AGI300" s="82"/>
      <c r="AGJ300" s="82"/>
      <c r="AGK300" s="82"/>
      <c r="AGL300" s="82"/>
      <c r="AGM300" s="82"/>
      <c r="AGN300" s="82"/>
      <c r="AGO300" s="82"/>
      <c r="AGP300" s="82"/>
      <c r="AGQ300" s="82"/>
      <c r="AGR300" s="82"/>
      <c r="AGS300" s="82"/>
      <c r="AGT300" s="82"/>
      <c r="AGU300" s="82"/>
      <c r="AGV300" s="82"/>
      <c r="AGW300" s="82"/>
      <c r="AGX300" s="82"/>
      <c r="AGY300" s="82"/>
      <c r="AGZ300" s="82"/>
      <c r="AHA300" s="82"/>
      <c r="AHB300" s="82"/>
      <c r="AHC300" s="82"/>
      <c r="AHD300" s="82"/>
      <c r="AHE300" s="82"/>
      <c r="AHF300" s="82"/>
      <c r="AHG300" s="82"/>
      <c r="AHH300" s="82"/>
      <c r="AHI300" s="82"/>
      <c r="AHJ300" s="82"/>
      <c r="AHK300" s="82"/>
      <c r="AHL300" s="82"/>
      <c r="AHM300" s="82"/>
      <c r="AHN300" s="82"/>
      <c r="AHO300" s="82"/>
      <c r="AHP300" s="82"/>
      <c r="AHQ300" s="82"/>
      <c r="AHR300" s="82"/>
      <c r="AHS300" s="82"/>
      <c r="AHT300" s="82"/>
      <c r="AHU300" s="82"/>
      <c r="AHV300" s="82"/>
      <c r="AHW300" s="82"/>
      <c r="AHX300" s="82"/>
      <c r="AHY300" s="82"/>
      <c r="AHZ300" s="82"/>
      <c r="AIA300" s="82"/>
      <c r="AIB300" s="82"/>
      <c r="AIC300" s="82"/>
      <c r="AID300" s="82"/>
      <c r="AIE300" s="82"/>
      <c r="AIF300" s="82"/>
      <c r="AIG300" s="82"/>
      <c r="AIH300" s="82"/>
      <c r="AII300" s="82"/>
      <c r="AIJ300" s="82"/>
      <c r="AIK300" s="82"/>
      <c r="AIL300" s="82"/>
      <c r="AIM300" s="82"/>
      <c r="AIN300" s="82"/>
      <c r="AIO300" s="82"/>
      <c r="AIP300" s="82"/>
      <c r="AIQ300" s="82"/>
      <c r="AIR300" s="82"/>
      <c r="AIS300" s="82"/>
      <c r="AIT300" s="82"/>
      <c r="AIU300" s="82"/>
      <c r="AIV300" s="82"/>
      <c r="AIW300" s="82"/>
      <c r="AIX300" s="82"/>
      <c r="AIY300" s="82"/>
      <c r="AIZ300" s="82"/>
      <c r="AJA300" s="82"/>
      <c r="AJB300" s="82"/>
      <c r="AJC300" s="82"/>
      <c r="AJD300" s="82"/>
      <c r="AJE300" s="82"/>
      <c r="AJF300" s="82"/>
      <c r="AJG300" s="82"/>
      <c r="AJH300" s="82"/>
      <c r="AJI300" s="82"/>
      <c r="AJJ300" s="82"/>
      <c r="AJK300" s="82"/>
      <c r="AJL300" s="82"/>
      <c r="AJM300" s="82"/>
      <c r="AJN300" s="82"/>
      <c r="AJO300" s="82"/>
      <c r="AJP300" s="82"/>
      <c r="AJQ300" s="82"/>
      <c r="AJR300" s="82"/>
      <c r="AJS300" s="82"/>
      <c r="AJT300" s="82"/>
      <c r="AJU300" s="82"/>
      <c r="AJV300" s="82"/>
      <c r="AJW300" s="82"/>
      <c r="AJX300" s="82"/>
      <c r="AJY300" s="82"/>
      <c r="AJZ300" s="82"/>
      <c r="AKA300" s="82"/>
      <c r="AKB300" s="82"/>
      <c r="AKC300" s="82"/>
      <c r="AKD300" s="82"/>
      <c r="AKE300" s="82"/>
      <c r="AKF300" s="82"/>
      <c r="AKG300" s="82"/>
      <c r="AKH300" s="82"/>
      <c r="AKI300" s="82"/>
      <c r="AKJ300" s="82"/>
      <c r="AKK300" s="82"/>
      <c r="AKL300" s="82"/>
      <c r="AKM300" s="82"/>
      <c r="AKN300" s="82"/>
      <c r="AKO300" s="82"/>
      <c r="AKP300" s="82"/>
      <c r="AKQ300" s="82"/>
      <c r="AKR300" s="82"/>
      <c r="AKS300" s="82"/>
      <c r="AKT300" s="82"/>
      <c r="AKU300" s="82"/>
      <c r="AKV300" s="82"/>
      <c r="AKW300" s="82"/>
      <c r="AKX300" s="82"/>
      <c r="AKY300" s="82"/>
      <c r="AKZ300" s="82"/>
      <c r="ALA300" s="82"/>
      <c r="ALB300" s="82"/>
      <c r="ALC300" s="82"/>
      <c r="ALD300" s="82"/>
      <c r="ALE300" s="82"/>
      <c r="ALF300" s="82"/>
      <c r="ALG300" s="82"/>
      <c r="ALH300" s="82"/>
      <c r="ALI300" s="82"/>
      <c r="ALJ300" s="82"/>
      <c r="ALK300" s="82"/>
      <c r="ALL300" s="82"/>
      <c r="ALM300" s="82"/>
      <c r="ALN300" s="82"/>
      <c r="ALO300" s="82"/>
      <c r="ALP300" s="82"/>
      <c r="ALQ300" s="82"/>
      <c r="ALR300" s="82"/>
      <c r="ALS300" s="82"/>
      <c r="ALT300" s="82"/>
      <c r="ALU300" s="82"/>
      <c r="ALV300" s="82"/>
      <c r="ALW300" s="82"/>
      <c r="ALX300" s="82"/>
      <c r="ALY300" s="82"/>
      <c r="ALZ300" s="82"/>
      <c r="AMA300" s="82"/>
      <c r="AMB300" s="82"/>
      <c r="AMC300" s="82"/>
      <c r="AMD300" s="82"/>
      <c r="AME300" s="82"/>
      <c r="AMF300" s="82"/>
      <c r="AMG300" s="82"/>
      <c r="AMH300" s="82"/>
      <c r="AMI300" s="82"/>
      <c r="AMJ300" s="82"/>
    </row>
    <row r="301" spans="1:1024" s="84" customFormat="1" ht="45" customHeight="1" outlineLevel="1" x14ac:dyDescent="0.2">
      <c r="A301" s="203" t="s">
        <v>470</v>
      </c>
      <c r="B301" s="203" t="s">
        <v>348</v>
      </c>
      <c r="C301" s="203" t="s">
        <v>15</v>
      </c>
      <c r="D301" s="95" t="s">
        <v>681</v>
      </c>
      <c r="E301" s="100" t="s">
        <v>331</v>
      </c>
      <c r="F301" s="219">
        <v>1</v>
      </c>
      <c r="G301" s="220"/>
      <c r="H301" s="93"/>
      <c r="I301" s="94">
        <f t="shared" si="20"/>
        <v>0</v>
      </c>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c r="DR301" s="82"/>
      <c r="DS301" s="82"/>
      <c r="DT301" s="82"/>
      <c r="DU301" s="82"/>
      <c r="DV301" s="82"/>
      <c r="DW301" s="82"/>
      <c r="DX301" s="82"/>
      <c r="DY301" s="82"/>
      <c r="DZ301" s="82"/>
      <c r="EA301" s="82"/>
      <c r="EB301" s="82"/>
      <c r="EC301" s="82"/>
      <c r="ED301" s="82"/>
      <c r="EE301" s="82"/>
      <c r="EF301" s="82"/>
      <c r="EG301" s="82"/>
      <c r="EH301" s="82"/>
      <c r="EI301" s="82"/>
      <c r="EJ301" s="82"/>
      <c r="EK301" s="82"/>
      <c r="EL301" s="82"/>
      <c r="EM301" s="82"/>
      <c r="EN301" s="82"/>
      <c r="EO301" s="82"/>
      <c r="EP301" s="82"/>
      <c r="EQ301" s="82"/>
      <c r="ER301" s="82"/>
      <c r="ES301" s="82"/>
      <c r="ET301" s="82"/>
      <c r="EU301" s="82"/>
      <c r="EV301" s="82"/>
      <c r="EW301" s="82"/>
      <c r="EX301" s="82"/>
      <c r="EY301" s="82"/>
      <c r="EZ301" s="82"/>
      <c r="FA301" s="82"/>
      <c r="FB301" s="82"/>
      <c r="FC301" s="82"/>
      <c r="FD301" s="82"/>
      <c r="FE301" s="82"/>
      <c r="FF301" s="82"/>
      <c r="FG301" s="82"/>
      <c r="FH301" s="82"/>
      <c r="FI301" s="82"/>
      <c r="FJ301" s="82"/>
      <c r="FK301" s="82"/>
      <c r="FL301" s="82"/>
      <c r="FM301" s="82"/>
      <c r="FN301" s="82"/>
      <c r="FO301" s="82"/>
      <c r="FP301" s="82"/>
      <c r="FQ301" s="82"/>
      <c r="FR301" s="82"/>
      <c r="FS301" s="82"/>
      <c r="FT301" s="82"/>
      <c r="FU301" s="82"/>
      <c r="FV301" s="82"/>
      <c r="FW301" s="82"/>
      <c r="FX301" s="82"/>
      <c r="FY301" s="82"/>
      <c r="FZ301" s="82"/>
      <c r="GA301" s="82"/>
      <c r="GB301" s="82"/>
      <c r="GC301" s="82"/>
      <c r="GD301" s="82"/>
      <c r="GE301" s="82"/>
      <c r="GF301" s="82"/>
      <c r="GG301" s="82"/>
      <c r="GH301" s="82"/>
      <c r="GI301" s="82"/>
      <c r="GJ301" s="82"/>
      <c r="GK301" s="82"/>
      <c r="GL301" s="82"/>
      <c r="GM301" s="82"/>
      <c r="GN301" s="82"/>
      <c r="GO301" s="82"/>
      <c r="GP301" s="82"/>
      <c r="GQ301" s="82"/>
      <c r="GR301" s="82"/>
      <c r="GS301" s="82"/>
      <c r="GT301" s="82"/>
      <c r="GU301" s="82"/>
      <c r="GV301" s="82"/>
      <c r="GW301" s="82"/>
      <c r="GX301" s="82"/>
      <c r="GY301" s="82"/>
      <c r="GZ301" s="82"/>
      <c r="HA301" s="82"/>
      <c r="HB301" s="82"/>
      <c r="HC301" s="82"/>
      <c r="HD301" s="82"/>
      <c r="HE301" s="82"/>
      <c r="HF301" s="82"/>
      <c r="HG301" s="82"/>
      <c r="HH301" s="82"/>
      <c r="HI301" s="82"/>
      <c r="HJ301" s="82"/>
      <c r="HK301" s="82"/>
      <c r="HL301" s="82"/>
      <c r="HM301" s="82"/>
      <c r="HN301" s="82"/>
      <c r="HO301" s="82"/>
      <c r="HP301" s="82"/>
      <c r="HQ301" s="82"/>
      <c r="HR301" s="82"/>
      <c r="HS301" s="82"/>
      <c r="HT301" s="82"/>
      <c r="HU301" s="82"/>
      <c r="HV301" s="82"/>
      <c r="HW301" s="82"/>
      <c r="HX301" s="82"/>
      <c r="HY301" s="82"/>
      <c r="HZ301" s="82"/>
      <c r="IA301" s="82"/>
      <c r="IB301" s="82"/>
      <c r="IC301" s="82"/>
      <c r="ID301" s="82"/>
      <c r="IE301" s="82"/>
      <c r="IF301" s="82"/>
      <c r="IG301" s="82"/>
      <c r="IH301" s="82"/>
      <c r="II301" s="82"/>
      <c r="IJ301" s="82"/>
      <c r="IK301" s="82"/>
      <c r="IL301" s="82"/>
      <c r="IM301" s="82"/>
      <c r="IN301" s="82"/>
      <c r="IO301" s="82"/>
      <c r="IP301" s="82"/>
      <c r="IQ301" s="82"/>
      <c r="IR301" s="82"/>
      <c r="IS301" s="82"/>
      <c r="IT301" s="82"/>
      <c r="IU301" s="82"/>
      <c r="IV301" s="82"/>
      <c r="IW301" s="82"/>
      <c r="IX301" s="82"/>
      <c r="IY301" s="82"/>
      <c r="IZ301" s="82"/>
      <c r="JA301" s="82"/>
      <c r="JB301" s="82"/>
      <c r="JC301" s="82"/>
      <c r="JD301" s="82"/>
      <c r="JE301" s="82"/>
      <c r="JF301" s="82"/>
      <c r="JG301" s="82"/>
      <c r="JH301" s="82"/>
      <c r="JI301" s="82"/>
      <c r="JJ301" s="82"/>
      <c r="JK301" s="82"/>
      <c r="JL301" s="82"/>
      <c r="JM301" s="82"/>
      <c r="JN301" s="82"/>
      <c r="JO301" s="82"/>
      <c r="JP301" s="82"/>
      <c r="JQ301" s="82"/>
      <c r="JR301" s="82"/>
      <c r="JS301" s="82"/>
      <c r="JT301" s="82"/>
      <c r="JU301" s="82"/>
      <c r="JV301" s="82"/>
      <c r="JW301" s="82"/>
      <c r="JX301" s="82"/>
      <c r="JY301" s="82"/>
      <c r="JZ301" s="82"/>
      <c r="KA301" s="82"/>
      <c r="KB301" s="82"/>
      <c r="KC301" s="82"/>
      <c r="KD301" s="82"/>
      <c r="KE301" s="82"/>
      <c r="KF301" s="82"/>
      <c r="KG301" s="82"/>
      <c r="KH301" s="82"/>
      <c r="KI301" s="82"/>
      <c r="KJ301" s="82"/>
      <c r="KK301" s="82"/>
      <c r="KL301" s="82"/>
      <c r="KM301" s="82"/>
      <c r="KN301" s="82"/>
      <c r="KO301" s="82"/>
      <c r="KP301" s="82"/>
      <c r="KQ301" s="82"/>
      <c r="KR301" s="82"/>
      <c r="KS301" s="82"/>
      <c r="KT301" s="82"/>
      <c r="KU301" s="82"/>
      <c r="KV301" s="82"/>
      <c r="KW301" s="82"/>
      <c r="KX301" s="82"/>
      <c r="KY301" s="82"/>
      <c r="KZ301" s="82"/>
      <c r="LA301" s="82"/>
      <c r="LB301" s="82"/>
      <c r="LC301" s="82"/>
      <c r="LD301" s="82"/>
      <c r="LE301" s="82"/>
      <c r="LF301" s="82"/>
      <c r="LG301" s="82"/>
      <c r="LH301" s="82"/>
      <c r="LI301" s="82"/>
      <c r="LJ301" s="82"/>
      <c r="LK301" s="82"/>
      <c r="LL301" s="82"/>
      <c r="LM301" s="82"/>
      <c r="LN301" s="82"/>
      <c r="LO301" s="82"/>
      <c r="LP301" s="82"/>
      <c r="LQ301" s="82"/>
      <c r="LR301" s="82"/>
      <c r="LS301" s="82"/>
      <c r="LT301" s="82"/>
      <c r="LU301" s="82"/>
      <c r="LV301" s="82"/>
      <c r="LW301" s="82"/>
      <c r="LX301" s="82"/>
      <c r="LY301" s="82"/>
      <c r="LZ301" s="82"/>
      <c r="MA301" s="82"/>
      <c r="MB301" s="82"/>
      <c r="MC301" s="82"/>
      <c r="MD301" s="82"/>
      <c r="ME301" s="82"/>
      <c r="MF301" s="82"/>
      <c r="MG301" s="82"/>
      <c r="MH301" s="82"/>
      <c r="MI301" s="82"/>
      <c r="MJ301" s="82"/>
      <c r="MK301" s="82"/>
      <c r="ML301" s="82"/>
      <c r="MM301" s="82"/>
      <c r="MN301" s="82"/>
      <c r="MO301" s="82"/>
      <c r="MP301" s="82"/>
      <c r="MQ301" s="82"/>
      <c r="MR301" s="82"/>
      <c r="MS301" s="82"/>
      <c r="MT301" s="82"/>
      <c r="MU301" s="82"/>
      <c r="MV301" s="82"/>
      <c r="MW301" s="82"/>
      <c r="MX301" s="82"/>
      <c r="MY301" s="82"/>
      <c r="MZ301" s="82"/>
      <c r="NA301" s="82"/>
      <c r="NB301" s="82"/>
      <c r="NC301" s="82"/>
      <c r="ND301" s="82"/>
      <c r="NE301" s="82"/>
      <c r="NF301" s="82"/>
      <c r="NG301" s="82"/>
      <c r="NH301" s="82"/>
      <c r="NI301" s="82"/>
      <c r="NJ301" s="82"/>
      <c r="NK301" s="82"/>
      <c r="NL301" s="82"/>
      <c r="NM301" s="82"/>
      <c r="NN301" s="82"/>
      <c r="NO301" s="82"/>
      <c r="NP301" s="82"/>
      <c r="NQ301" s="82"/>
      <c r="NR301" s="82"/>
      <c r="NS301" s="82"/>
      <c r="NT301" s="82"/>
      <c r="NU301" s="82"/>
      <c r="NV301" s="82"/>
      <c r="NW301" s="82"/>
      <c r="NX301" s="82"/>
      <c r="NY301" s="82"/>
      <c r="NZ301" s="82"/>
      <c r="OA301" s="82"/>
      <c r="OB301" s="82"/>
      <c r="OC301" s="82"/>
      <c r="OD301" s="82"/>
      <c r="OE301" s="82"/>
      <c r="OF301" s="82"/>
      <c r="OG301" s="82"/>
      <c r="OH301" s="82"/>
      <c r="OI301" s="82"/>
      <c r="OJ301" s="82"/>
      <c r="OK301" s="82"/>
      <c r="OL301" s="82"/>
      <c r="OM301" s="82"/>
      <c r="ON301" s="82"/>
      <c r="OO301" s="82"/>
      <c r="OP301" s="82"/>
      <c r="OQ301" s="82"/>
      <c r="OR301" s="82"/>
      <c r="OS301" s="82"/>
      <c r="OT301" s="82"/>
      <c r="OU301" s="82"/>
      <c r="OV301" s="82"/>
      <c r="OW301" s="82"/>
      <c r="OX301" s="82"/>
      <c r="OY301" s="82"/>
      <c r="OZ301" s="82"/>
      <c r="PA301" s="82"/>
      <c r="PB301" s="82"/>
      <c r="PC301" s="82"/>
      <c r="PD301" s="82"/>
      <c r="PE301" s="82"/>
      <c r="PF301" s="82"/>
      <c r="PG301" s="82"/>
      <c r="PH301" s="82"/>
      <c r="PI301" s="82"/>
      <c r="PJ301" s="82"/>
      <c r="PK301" s="82"/>
      <c r="PL301" s="82"/>
      <c r="PM301" s="82"/>
      <c r="PN301" s="82"/>
      <c r="PO301" s="82"/>
      <c r="PP301" s="82"/>
      <c r="PQ301" s="82"/>
      <c r="PR301" s="82"/>
      <c r="PS301" s="82"/>
      <c r="PT301" s="82"/>
      <c r="PU301" s="82"/>
      <c r="PV301" s="82"/>
      <c r="PW301" s="82"/>
      <c r="PX301" s="82"/>
      <c r="PY301" s="82"/>
      <c r="PZ301" s="82"/>
      <c r="QA301" s="82"/>
      <c r="QB301" s="82"/>
      <c r="QC301" s="82"/>
      <c r="QD301" s="82"/>
      <c r="QE301" s="82"/>
      <c r="QF301" s="82"/>
      <c r="QG301" s="82"/>
      <c r="QH301" s="82"/>
      <c r="QI301" s="82"/>
      <c r="QJ301" s="82"/>
      <c r="QK301" s="82"/>
      <c r="QL301" s="82"/>
      <c r="QM301" s="82"/>
      <c r="QN301" s="82"/>
      <c r="QO301" s="82"/>
      <c r="QP301" s="82"/>
      <c r="QQ301" s="82"/>
      <c r="QR301" s="82"/>
      <c r="QS301" s="82"/>
      <c r="QT301" s="82"/>
      <c r="QU301" s="82"/>
      <c r="QV301" s="82"/>
      <c r="QW301" s="82"/>
      <c r="QX301" s="82"/>
      <c r="QY301" s="82"/>
      <c r="QZ301" s="82"/>
      <c r="RA301" s="82"/>
      <c r="RB301" s="82"/>
      <c r="RC301" s="82"/>
      <c r="RD301" s="82"/>
      <c r="RE301" s="82"/>
      <c r="RF301" s="82"/>
      <c r="RG301" s="82"/>
      <c r="RH301" s="82"/>
      <c r="RI301" s="82"/>
      <c r="RJ301" s="82"/>
      <c r="RK301" s="82"/>
      <c r="RL301" s="82"/>
      <c r="RM301" s="82"/>
      <c r="RN301" s="82"/>
      <c r="RO301" s="82"/>
      <c r="RP301" s="82"/>
      <c r="RQ301" s="82"/>
      <c r="RR301" s="82"/>
      <c r="RS301" s="82"/>
      <c r="RT301" s="82"/>
      <c r="RU301" s="82"/>
      <c r="RV301" s="82"/>
      <c r="RW301" s="82"/>
      <c r="RX301" s="82"/>
      <c r="RY301" s="82"/>
      <c r="RZ301" s="82"/>
      <c r="SA301" s="82"/>
      <c r="SB301" s="82"/>
      <c r="SC301" s="82"/>
      <c r="SD301" s="82"/>
      <c r="SE301" s="82"/>
      <c r="SF301" s="82"/>
      <c r="SG301" s="82"/>
      <c r="SH301" s="82"/>
      <c r="SI301" s="82"/>
      <c r="SJ301" s="82"/>
      <c r="SK301" s="82"/>
      <c r="SL301" s="82"/>
      <c r="SM301" s="82"/>
      <c r="SN301" s="82"/>
      <c r="SO301" s="82"/>
      <c r="SP301" s="82"/>
      <c r="SQ301" s="82"/>
      <c r="SR301" s="82"/>
      <c r="SS301" s="82"/>
      <c r="ST301" s="82"/>
      <c r="SU301" s="82"/>
      <c r="SV301" s="82"/>
      <c r="SW301" s="82"/>
      <c r="SX301" s="82"/>
      <c r="SY301" s="82"/>
      <c r="SZ301" s="82"/>
      <c r="TA301" s="82"/>
      <c r="TB301" s="82"/>
      <c r="TC301" s="82"/>
      <c r="TD301" s="82"/>
      <c r="TE301" s="82"/>
      <c r="TF301" s="82"/>
      <c r="TG301" s="82"/>
      <c r="TH301" s="82"/>
      <c r="TI301" s="82"/>
      <c r="TJ301" s="82"/>
      <c r="TK301" s="82"/>
      <c r="TL301" s="82"/>
      <c r="TM301" s="82"/>
      <c r="TN301" s="82"/>
      <c r="TO301" s="82"/>
      <c r="TP301" s="82"/>
      <c r="TQ301" s="82"/>
      <c r="TR301" s="82"/>
      <c r="TS301" s="82"/>
      <c r="TT301" s="82"/>
      <c r="TU301" s="82"/>
      <c r="TV301" s="82"/>
      <c r="TW301" s="82"/>
      <c r="TX301" s="82"/>
      <c r="TY301" s="82"/>
      <c r="TZ301" s="82"/>
      <c r="UA301" s="82"/>
      <c r="UB301" s="82"/>
      <c r="UC301" s="82"/>
      <c r="UD301" s="82"/>
      <c r="UE301" s="82"/>
      <c r="UF301" s="82"/>
      <c r="UG301" s="82"/>
      <c r="UH301" s="82"/>
      <c r="UI301" s="82"/>
      <c r="UJ301" s="82"/>
      <c r="UK301" s="82"/>
      <c r="UL301" s="82"/>
      <c r="UM301" s="82"/>
      <c r="UN301" s="82"/>
      <c r="UO301" s="82"/>
      <c r="UP301" s="82"/>
      <c r="UQ301" s="82"/>
      <c r="UR301" s="82"/>
      <c r="US301" s="82"/>
      <c r="UT301" s="82"/>
      <c r="UU301" s="82"/>
      <c r="UV301" s="82"/>
      <c r="UW301" s="82"/>
      <c r="UX301" s="82"/>
      <c r="UY301" s="82"/>
      <c r="UZ301" s="82"/>
      <c r="VA301" s="82"/>
      <c r="VB301" s="82"/>
      <c r="VC301" s="82"/>
      <c r="VD301" s="82"/>
      <c r="VE301" s="82"/>
      <c r="VF301" s="82"/>
      <c r="VG301" s="82"/>
      <c r="VH301" s="82"/>
      <c r="VI301" s="82"/>
      <c r="VJ301" s="82"/>
      <c r="VK301" s="82"/>
      <c r="VL301" s="82"/>
      <c r="VM301" s="82"/>
      <c r="VN301" s="82"/>
      <c r="VO301" s="82"/>
      <c r="VP301" s="82"/>
      <c r="VQ301" s="82"/>
      <c r="VR301" s="82"/>
      <c r="VS301" s="82"/>
      <c r="VT301" s="82"/>
      <c r="VU301" s="82"/>
      <c r="VV301" s="82"/>
      <c r="VW301" s="82"/>
      <c r="VX301" s="82"/>
      <c r="VY301" s="82"/>
      <c r="VZ301" s="82"/>
      <c r="WA301" s="82"/>
      <c r="WB301" s="82"/>
      <c r="WC301" s="82"/>
      <c r="WD301" s="82"/>
      <c r="WE301" s="82"/>
      <c r="WF301" s="82"/>
      <c r="WG301" s="82"/>
      <c r="WH301" s="82"/>
      <c r="WI301" s="82"/>
      <c r="WJ301" s="82"/>
      <c r="WK301" s="82"/>
      <c r="WL301" s="82"/>
      <c r="WM301" s="82"/>
      <c r="WN301" s="82"/>
      <c r="WO301" s="82"/>
      <c r="WP301" s="82"/>
      <c r="WQ301" s="82"/>
      <c r="WR301" s="82"/>
      <c r="WS301" s="82"/>
      <c r="WT301" s="82"/>
      <c r="WU301" s="82"/>
      <c r="WV301" s="82"/>
      <c r="WW301" s="82"/>
      <c r="WX301" s="82"/>
      <c r="WY301" s="82"/>
      <c r="WZ301" s="82"/>
      <c r="XA301" s="82"/>
      <c r="XB301" s="82"/>
      <c r="XC301" s="82"/>
      <c r="XD301" s="82"/>
      <c r="XE301" s="82"/>
      <c r="XF301" s="82"/>
      <c r="XG301" s="82"/>
      <c r="XH301" s="82"/>
      <c r="XI301" s="82"/>
      <c r="XJ301" s="82"/>
      <c r="XK301" s="82"/>
      <c r="XL301" s="82"/>
      <c r="XM301" s="82"/>
      <c r="XN301" s="82"/>
      <c r="XO301" s="82"/>
      <c r="XP301" s="82"/>
      <c r="XQ301" s="82"/>
      <c r="XR301" s="82"/>
      <c r="XS301" s="82"/>
      <c r="XT301" s="82"/>
      <c r="XU301" s="82"/>
      <c r="XV301" s="82"/>
      <c r="XW301" s="82"/>
      <c r="XX301" s="82"/>
      <c r="XY301" s="82"/>
      <c r="XZ301" s="82"/>
      <c r="YA301" s="82"/>
      <c r="YB301" s="82"/>
      <c r="YC301" s="82"/>
      <c r="YD301" s="82"/>
      <c r="YE301" s="82"/>
      <c r="YF301" s="82"/>
      <c r="YG301" s="82"/>
      <c r="YH301" s="82"/>
      <c r="YI301" s="82"/>
      <c r="YJ301" s="82"/>
      <c r="YK301" s="82"/>
      <c r="YL301" s="82"/>
      <c r="YM301" s="82"/>
      <c r="YN301" s="82"/>
      <c r="YO301" s="82"/>
      <c r="YP301" s="82"/>
      <c r="YQ301" s="82"/>
      <c r="YR301" s="82"/>
      <c r="YS301" s="82"/>
      <c r="YT301" s="82"/>
      <c r="YU301" s="82"/>
      <c r="YV301" s="82"/>
      <c r="YW301" s="82"/>
      <c r="YX301" s="82"/>
      <c r="YY301" s="82"/>
      <c r="YZ301" s="82"/>
      <c r="ZA301" s="82"/>
      <c r="ZB301" s="82"/>
      <c r="ZC301" s="82"/>
      <c r="ZD301" s="82"/>
      <c r="ZE301" s="82"/>
      <c r="ZF301" s="82"/>
      <c r="ZG301" s="82"/>
      <c r="ZH301" s="82"/>
      <c r="ZI301" s="82"/>
      <c r="ZJ301" s="82"/>
      <c r="ZK301" s="82"/>
      <c r="ZL301" s="82"/>
      <c r="ZM301" s="82"/>
      <c r="ZN301" s="82"/>
      <c r="ZO301" s="82"/>
      <c r="ZP301" s="82"/>
      <c r="ZQ301" s="82"/>
      <c r="ZR301" s="82"/>
      <c r="ZS301" s="82"/>
      <c r="ZT301" s="82"/>
      <c r="ZU301" s="82"/>
      <c r="ZV301" s="82"/>
      <c r="ZW301" s="82"/>
      <c r="ZX301" s="82"/>
      <c r="ZY301" s="82"/>
      <c r="ZZ301" s="82"/>
      <c r="AAA301" s="82"/>
      <c r="AAB301" s="82"/>
      <c r="AAC301" s="82"/>
      <c r="AAD301" s="82"/>
      <c r="AAE301" s="82"/>
      <c r="AAF301" s="82"/>
      <c r="AAG301" s="82"/>
      <c r="AAH301" s="82"/>
      <c r="AAI301" s="82"/>
      <c r="AAJ301" s="82"/>
      <c r="AAK301" s="82"/>
      <c r="AAL301" s="82"/>
      <c r="AAM301" s="82"/>
      <c r="AAN301" s="82"/>
      <c r="AAO301" s="82"/>
      <c r="AAP301" s="82"/>
      <c r="AAQ301" s="82"/>
      <c r="AAR301" s="82"/>
      <c r="AAS301" s="82"/>
      <c r="AAT301" s="82"/>
      <c r="AAU301" s="82"/>
      <c r="AAV301" s="82"/>
      <c r="AAW301" s="82"/>
      <c r="AAX301" s="82"/>
      <c r="AAY301" s="82"/>
      <c r="AAZ301" s="82"/>
      <c r="ABA301" s="82"/>
      <c r="ABB301" s="82"/>
      <c r="ABC301" s="82"/>
      <c r="ABD301" s="82"/>
      <c r="ABE301" s="82"/>
      <c r="ABF301" s="82"/>
      <c r="ABG301" s="82"/>
      <c r="ABH301" s="82"/>
      <c r="ABI301" s="82"/>
      <c r="ABJ301" s="82"/>
      <c r="ABK301" s="82"/>
      <c r="ABL301" s="82"/>
      <c r="ABM301" s="82"/>
      <c r="ABN301" s="82"/>
      <c r="ABO301" s="82"/>
      <c r="ABP301" s="82"/>
      <c r="ABQ301" s="82"/>
      <c r="ABR301" s="82"/>
      <c r="ABS301" s="82"/>
      <c r="ABT301" s="82"/>
      <c r="ABU301" s="82"/>
      <c r="ABV301" s="82"/>
      <c r="ABW301" s="82"/>
      <c r="ABX301" s="82"/>
      <c r="ABY301" s="82"/>
      <c r="ABZ301" s="82"/>
      <c r="ACA301" s="82"/>
      <c r="ACB301" s="82"/>
      <c r="ACC301" s="82"/>
      <c r="ACD301" s="82"/>
      <c r="ACE301" s="82"/>
      <c r="ACF301" s="82"/>
      <c r="ACG301" s="82"/>
      <c r="ACH301" s="82"/>
      <c r="ACI301" s="82"/>
      <c r="ACJ301" s="82"/>
      <c r="ACK301" s="82"/>
      <c r="ACL301" s="82"/>
      <c r="ACM301" s="82"/>
      <c r="ACN301" s="82"/>
      <c r="ACO301" s="82"/>
      <c r="ACP301" s="82"/>
      <c r="ACQ301" s="82"/>
      <c r="ACR301" s="82"/>
      <c r="ACS301" s="82"/>
      <c r="ACT301" s="82"/>
      <c r="ACU301" s="82"/>
      <c r="ACV301" s="82"/>
      <c r="ACW301" s="82"/>
      <c r="ACX301" s="82"/>
      <c r="ACY301" s="82"/>
      <c r="ACZ301" s="82"/>
      <c r="ADA301" s="82"/>
      <c r="ADB301" s="82"/>
      <c r="ADC301" s="82"/>
      <c r="ADD301" s="82"/>
      <c r="ADE301" s="82"/>
      <c r="ADF301" s="82"/>
      <c r="ADG301" s="82"/>
      <c r="ADH301" s="82"/>
      <c r="ADI301" s="82"/>
      <c r="ADJ301" s="82"/>
      <c r="ADK301" s="82"/>
      <c r="ADL301" s="82"/>
      <c r="ADM301" s="82"/>
      <c r="ADN301" s="82"/>
      <c r="ADO301" s="82"/>
      <c r="ADP301" s="82"/>
      <c r="ADQ301" s="82"/>
      <c r="ADR301" s="82"/>
      <c r="ADS301" s="82"/>
      <c r="ADT301" s="82"/>
      <c r="ADU301" s="82"/>
      <c r="ADV301" s="82"/>
      <c r="ADW301" s="82"/>
      <c r="ADX301" s="82"/>
      <c r="ADY301" s="82"/>
      <c r="ADZ301" s="82"/>
      <c r="AEA301" s="82"/>
      <c r="AEB301" s="82"/>
      <c r="AEC301" s="82"/>
      <c r="AED301" s="82"/>
      <c r="AEE301" s="82"/>
      <c r="AEF301" s="82"/>
      <c r="AEG301" s="82"/>
      <c r="AEH301" s="82"/>
      <c r="AEI301" s="82"/>
      <c r="AEJ301" s="82"/>
      <c r="AEK301" s="82"/>
      <c r="AEL301" s="82"/>
      <c r="AEM301" s="82"/>
      <c r="AEN301" s="82"/>
      <c r="AEO301" s="82"/>
      <c r="AEP301" s="82"/>
      <c r="AEQ301" s="82"/>
      <c r="AER301" s="82"/>
      <c r="AES301" s="82"/>
      <c r="AET301" s="82"/>
      <c r="AEU301" s="82"/>
      <c r="AEV301" s="82"/>
      <c r="AEW301" s="82"/>
      <c r="AEX301" s="82"/>
      <c r="AEY301" s="82"/>
      <c r="AEZ301" s="82"/>
      <c r="AFA301" s="82"/>
      <c r="AFB301" s="82"/>
      <c r="AFC301" s="82"/>
      <c r="AFD301" s="82"/>
      <c r="AFE301" s="82"/>
      <c r="AFF301" s="82"/>
      <c r="AFG301" s="82"/>
      <c r="AFH301" s="82"/>
      <c r="AFI301" s="82"/>
      <c r="AFJ301" s="82"/>
      <c r="AFK301" s="82"/>
      <c r="AFL301" s="82"/>
      <c r="AFM301" s="82"/>
      <c r="AFN301" s="82"/>
      <c r="AFO301" s="82"/>
      <c r="AFP301" s="82"/>
      <c r="AFQ301" s="82"/>
      <c r="AFR301" s="82"/>
      <c r="AFS301" s="82"/>
      <c r="AFT301" s="82"/>
      <c r="AFU301" s="82"/>
      <c r="AFV301" s="82"/>
      <c r="AFW301" s="82"/>
      <c r="AFX301" s="82"/>
      <c r="AFY301" s="82"/>
      <c r="AFZ301" s="82"/>
      <c r="AGA301" s="82"/>
      <c r="AGB301" s="82"/>
      <c r="AGC301" s="82"/>
      <c r="AGD301" s="82"/>
      <c r="AGE301" s="82"/>
      <c r="AGF301" s="82"/>
      <c r="AGG301" s="82"/>
      <c r="AGH301" s="82"/>
      <c r="AGI301" s="82"/>
      <c r="AGJ301" s="82"/>
      <c r="AGK301" s="82"/>
      <c r="AGL301" s="82"/>
      <c r="AGM301" s="82"/>
      <c r="AGN301" s="82"/>
      <c r="AGO301" s="82"/>
      <c r="AGP301" s="82"/>
      <c r="AGQ301" s="82"/>
      <c r="AGR301" s="82"/>
      <c r="AGS301" s="82"/>
      <c r="AGT301" s="82"/>
      <c r="AGU301" s="82"/>
      <c r="AGV301" s="82"/>
      <c r="AGW301" s="82"/>
      <c r="AGX301" s="82"/>
      <c r="AGY301" s="82"/>
      <c r="AGZ301" s="82"/>
      <c r="AHA301" s="82"/>
      <c r="AHB301" s="82"/>
      <c r="AHC301" s="82"/>
      <c r="AHD301" s="82"/>
      <c r="AHE301" s="82"/>
      <c r="AHF301" s="82"/>
      <c r="AHG301" s="82"/>
      <c r="AHH301" s="82"/>
      <c r="AHI301" s="82"/>
      <c r="AHJ301" s="82"/>
      <c r="AHK301" s="82"/>
      <c r="AHL301" s="82"/>
      <c r="AHM301" s="82"/>
      <c r="AHN301" s="82"/>
      <c r="AHO301" s="82"/>
      <c r="AHP301" s="82"/>
      <c r="AHQ301" s="82"/>
      <c r="AHR301" s="82"/>
      <c r="AHS301" s="82"/>
      <c r="AHT301" s="82"/>
      <c r="AHU301" s="82"/>
      <c r="AHV301" s="82"/>
      <c r="AHW301" s="82"/>
      <c r="AHX301" s="82"/>
      <c r="AHY301" s="82"/>
      <c r="AHZ301" s="82"/>
      <c r="AIA301" s="82"/>
      <c r="AIB301" s="82"/>
      <c r="AIC301" s="82"/>
      <c r="AID301" s="82"/>
      <c r="AIE301" s="82"/>
      <c r="AIF301" s="82"/>
      <c r="AIG301" s="82"/>
      <c r="AIH301" s="82"/>
      <c r="AII301" s="82"/>
      <c r="AIJ301" s="82"/>
      <c r="AIK301" s="82"/>
      <c r="AIL301" s="82"/>
      <c r="AIM301" s="82"/>
      <c r="AIN301" s="82"/>
      <c r="AIO301" s="82"/>
      <c r="AIP301" s="82"/>
      <c r="AIQ301" s="82"/>
      <c r="AIR301" s="82"/>
      <c r="AIS301" s="82"/>
      <c r="AIT301" s="82"/>
      <c r="AIU301" s="82"/>
      <c r="AIV301" s="82"/>
      <c r="AIW301" s="82"/>
      <c r="AIX301" s="82"/>
      <c r="AIY301" s="82"/>
      <c r="AIZ301" s="82"/>
      <c r="AJA301" s="82"/>
      <c r="AJB301" s="82"/>
      <c r="AJC301" s="82"/>
      <c r="AJD301" s="82"/>
      <c r="AJE301" s="82"/>
      <c r="AJF301" s="82"/>
      <c r="AJG301" s="82"/>
      <c r="AJH301" s="82"/>
      <c r="AJI301" s="82"/>
      <c r="AJJ301" s="82"/>
      <c r="AJK301" s="82"/>
      <c r="AJL301" s="82"/>
      <c r="AJM301" s="82"/>
      <c r="AJN301" s="82"/>
      <c r="AJO301" s="82"/>
      <c r="AJP301" s="82"/>
      <c r="AJQ301" s="82"/>
      <c r="AJR301" s="82"/>
      <c r="AJS301" s="82"/>
      <c r="AJT301" s="82"/>
      <c r="AJU301" s="82"/>
      <c r="AJV301" s="82"/>
      <c r="AJW301" s="82"/>
      <c r="AJX301" s="82"/>
      <c r="AJY301" s="82"/>
      <c r="AJZ301" s="82"/>
      <c r="AKA301" s="82"/>
      <c r="AKB301" s="82"/>
      <c r="AKC301" s="82"/>
      <c r="AKD301" s="82"/>
      <c r="AKE301" s="82"/>
      <c r="AKF301" s="82"/>
      <c r="AKG301" s="82"/>
      <c r="AKH301" s="82"/>
      <c r="AKI301" s="82"/>
      <c r="AKJ301" s="82"/>
      <c r="AKK301" s="82"/>
      <c r="AKL301" s="82"/>
      <c r="AKM301" s="82"/>
      <c r="AKN301" s="82"/>
      <c r="AKO301" s="82"/>
      <c r="AKP301" s="82"/>
      <c r="AKQ301" s="82"/>
      <c r="AKR301" s="82"/>
      <c r="AKS301" s="82"/>
      <c r="AKT301" s="82"/>
      <c r="AKU301" s="82"/>
      <c r="AKV301" s="82"/>
      <c r="AKW301" s="82"/>
      <c r="AKX301" s="82"/>
      <c r="AKY301" s="82"/>
      <c r="AKZ301" s="82"/>
      <c r="ALA301" s="82"/>
      <c r="ALB301" s="82"/>
      <c r="ALC301" s="82"/>
      <c r="ALD301" s="82"/>
      <c r="ALE301" s="82"/>
      <c r="ALF301" s="82"/>
      <c r="ALG301" s="82"/>
      <c r="ALH301" s="82"/>
      <c r="ALI301" s="82"/>
      <c r="ALJ301" s="82"/>
      <c r="ALK301" s="82"/>
      <c r="ALL301" s="82"/>
      <c r="ALM301" s="82"/>
      <c r="ALN301" s="82"/>
      <c r="ALO301" s="82"/>
      <c r="ALP301" s="82"/>
      <c r="ALQ301" s="82"/>
      <c r="ALR301" s="82"/>
      <c r="ALS301" s="82"/>
      <c r="ALT301" s="82"/>
      <c r="ALU301" s="82"/>
      <c r="ALV301" s="82"/>
      <c r="ALW301" s="82"/>
      <c r="ALX301" s="82"/>
      <c r="ALY301" s="82"/>
      <c r="ALZ301" s="82"/>
      <c r="AMA301" s="82"/>
      <c r="AMB301" s="82"/>
      <c r="AMC301" s="82"/>
      <c r="AMD301" s="82"/>
      <c r="AME301" s="82"/>
      <c r="AMF301" s="82"/>
      <c r="AMG301" s="82"/>
      <c r="AMH301" s="82"/>
      <c r="AMI301" s="82"/>
      <c r="AMJ301" s="82"/>
    </row>
    <row r="302" spans="1:1024" s="81" customFormat="1" ht="25.5" outlineLevel="1" x14ac:dyDescent="0.2">
      <c r="A302" s="203" t="s">
        <v>471</v>
      </c>
      <c r="B302" s="203" t="s">
        <v>350</v>
      </c>
      <c r="C302" s="203" t="s">
        <v>15</v>
      </c>
      <c r="D302" s="95" t="s">
        <v>682</v>
      </c>
      <c r="E302" s="100" t="s">
        <v>331</v>
      </c>
      <c r="F302" s="219">
        <v>15</v>
      </c>
      <c r="G302" s="220"/>
      <c r="H302" s="93"/>
      <c r="I302" s="94">
        <f t="shared" si="20"/>
        <v>0</v>
      </c>
    </row>
    <row r="303" spans="1:1024" s="81" customFormat="1" ht="33" customHeight="1" outlineLevel="1" x14ac:dyDescent="0.2">
      <c r="A303" s="203" t="s">
        <v>472</v>
      </c>
      <c r="B303" s="203" t="s">
        <v>352</v>
      </c>
      <c r="C303" s="203" t="s">
        <v>15</v>
      </c>
      <c r="D303" s="95" t="s">
        <v>683</v>
      </c>
      <c r="E303" s="100" t="s">
        <v>331</v>
      </c>
      <c r="F303" s="219">
        <v>1</v>
      </c>
      <c r="G303" s="220"/>
      <c r="H303" s="93"/>
      <c r="I303" s="94">
        <f t="shared" si="20"/>
        <v>0</v>
      </c>
    </row>
    <row r="304" spans="1:1024" s="81" customFormat="1" ht="37.5" customHeight="1" outlineLevel="1" x14ac:dyDescent="0.2">
      <c r="A304" s="203" t="s">
        <v>473</v>
      </c>
      <c r="B304" s="203" t="s">
        <v>354</v>
      </c>
      <c r="C304" s="203" t="s">
        <v>15</v>
      </c>
      <c r="D304" s="95" t="s">
        <v>684</v>
      </c>
      <c r="E304" s="100" t="s">
        <v>331</v>
      </c>
      <c r="F304" s="219">
        <v>1</v>
      </c>
      <c r="G304" s="220"/>
      <c r="H304" s="93"/>
      <c r="I304" s="94">
        <f t="shared" si="20"/>
        <v>0</v>
      </c>
    </row>
    <row r="305" spans="1:1024" s="84" customFormat="1" ht="30.75" customHeight="1" outlineLevel="1" x14ac:dyDescent="0.2">
      <c r="A305" s="203" t="s">
        <v>474</v>
      </c>
      <c r="B305" s="203" t="s">
        <v>356</v>
      </c>
      <c r="C305" s="203" t="s">
        <v>15</v>
      </c>
      <c r="D305" s="95" t="s">
        <v>685</v>
      </c>
      <c r="E305" s="100" t="s">
        <v>331</v>
      </c>
      <c r="F305" s="219">
        <v>10</v>
      </c>
      <c r="G305" s="220"/>
      <c r="H305" s="93"/>
      <c r="I305" s="94">
        <f t="shared" si="20"/>
        <v>0</v>
      </c>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c r="FA305" s="82"/>
      <c r="FB305" s="82"/>
      <c r="FC305" s="82"/>
      <c r="FD305" s="82"/>
      <c r="FE305" s="82"/>
      <c r="FF305" s="82"/>
      <c r="FG305" s="82"/>
      <c r="FH305" s="82"/>
      <c r="FI305" s="82"/>
      <c r="FJ305" s="82"/>
      <c r="FK305" s="82"/>
      <c r="FL305" s="82"/>
      <c r="FM305" s="82"/>
      <c r="FN305" s="82"/>
      <c r="FO305" s="82"/>
      <c r="FP305" s="82"/>
      <c r="FQ305" s="82"/>
      <c r="FR305" s="82"/>
      <c r="FS305" s="82"/>
      <c r="FT305" s="82"/>
      <c r="FU305" s="82"/>
      <c r="FV305" s="82"/>
      <c r="FW305" s="82"/>
      <c r="FX305" s="82"/>
      <c r="FY305" s="82"/>
      <c r="FZ305" s="82"/>
      <c r="GA305" s="82"/>
      <c r="GB305" s="82"/>
      <c r="GC305" s="82"/>
      <c r="GD305" s="82"/>
      <c r="GE305" s="82"/>
      <c r="GF305" s="82"/>
      <c r="GG305" s="82"/>
      <c r="GH305" s="82"/>
      <c r="GI305" s="82"/>
      <c r="GJ305" s="82"/>
      <c r="GK305" s="82"/>
      <c r="GL305" s="82"/>
      <c r="GM305" s="82"/>
      <c r="GN305" s="82"/>
      <c r="GO305" s="82"/>
      <c r="GP305" s="82"/>
      <c r="GQ305" s="82"/>
      <c r="GR305" s="82"/>
      <c r="GS305" s="82"/>
      <c r="GT305" s="82"/>
      <c r="GU305" s="82"/>
      <c r="GV305" s="82"/>
      <c r="GW305" s="82"/>
      <c r="GX305" s="82"/>
      <c r="GY305" s="82"/>
      <c r="GZ305" s="82"/>
      <c r="HA305" s="82"/>
      <c r="HB305" s="82"/>
      <c r="HC305" s="82"/>
      <c r="HD305" s="82"/>
      <c r="HE305" s="82"/>
      <c r="HF305" s="82"/>
      <c r="HG305" s="82"/>
      <c r="HH305" s="82"/>
      <c r="HI305" s="82"/>
      <c r="HJ305" s="82"/>
      <c r="HK305" s="82"/>
      <c r="HL305" s="82"/>
      <c r="HM305" s="82"/>
      <c r="HN305" s="82"/>
      <c r="HO305" s="82"/>
      <c r="HP305" s="82"/>
      <c r="HQ305" s="82"/>
      <c r="HR305" s="82"/>
      <c r="HS305" s="82"/>
      <c r="HT305" s="82"/>
      <c r="HU305" s="82"/>
      <c r="HV305" s="82"/>
      <c r="HW305" s="82"/>
      <c r="HX305" s="82"/>
      <c r="HY305" s="82"/>
      <c r="HZ305" s="82"/>
      <c r="IA305" s="82"/>
      <c r="IB305" s="82"/>
      <c r="IC305" s="82"/>
      <c r="ID305" s="82"/>
      <c r="IE305" s="82"/>
      <c r="IF305" s="82"/>
      <c r="IG305" s="82"/>
      <c r="IH305" s="82"/>
      <c r="II305" s="82"/>
      <c r="IJ305" s="82"/>
      <c r="IK305" s="82"/>
      <c r="IL305" s="82"/>
      <c r="IM305" s="82"/>
      <c r="IN305" s="82"/>
      <c r="IO305" s="82"/>
      <c r="IP305" s="82"/>
      <c r="IQ305" s="82"/>
      <c r="IR305" s="82"/>
      <c r="IS305" s="82"/>
      <c r="IT305" s="82"/>
      <c r="IU305" s="82"/>
      <c r="IV305" s="82"/>
      <c r="IW305" s="82"/>
      <c r="IX305" s="82"/>
      <c r="IY305" s="82"/>
      <c r="IZ305" s="82"/>
      <c r="JA305" s="82"/>
      <c r="JB305" s="82"/>
      <c r="JC305" s="82"/>
      <c r="JD305" s="82"/>
      <c r="JE305" s="82"/>
      <c r="JF305" s="82"/>
      <c r="JG305" s="82"/>
      <c r="JH305" s="82"/>
      <c r="JI305" s="82"/>
      <c r="JJ305" s="82"/>
      <c r="JK305" s="82"/>
      <c r="JL305" s="82"/>
      <c r="JM305" s="82"/>
      <c r="JN305" s="82"/>
      <c r="JO305" s="82"/>
      <c r="JP305" s="82"/>
      <c r="JQ305" s="82"/>
      <c r="JR305" s="82"/>
      <c r="JS305" s="82"/>
      <c r="JT305" s="82"/>
      <c r="JU305" s="82"/>
      <c r="JV305" s="82"/>
      <c r="JW305" s="82"/>
      <c r="JX305" s="82"/>
      <c r="JY305" s="82"/>
      <c r="JZ305" s="82"/>
      <c r="KA305" s="82"/>
      <c r="KB305" s="82"/>
      <c r="KC305" s="82"/>
      <c r="KD305" s="82"/>
      <c r="KE305" s="82"/>
      <c r="KF305" s="82"/>
      <c r="KG305" s="82"/>
      <c r="KH305" s="82"/>
      <c r="KI305" s="82"/>
      <c r="KJ305" s="82"/>
      <c r="KK305" s="82"/>
      <c r="KL305" s="82"/>
      <c r="KM305" s="82"/>
      <c r="KN305" s="82"/>
      <c r="KO305" s="82"/>
      <c r="KP305" s="82"/>
      <c r="KQ305" s="82"/>
      <c r="KR305" s="82"/>
      <c r="KS305" s="82"/>
      <c r="KT305" s="82"/>
      <c r="KU305" s="82"/>
      <c r="KV305" s="82"/>
      <c r="KW305" s="82"/>
      <c r="KX305" s="82"/>
      <c r="KY305" s="82"/>
      <c r="KZ305" s="82"/>
      <c r="LA305" s="82"/>
      <c r="LB305" s="82"/>
      <c r="LC305" s="82"/>
      <c r="LD305" s="82"/>
      <c r="LE305" s="82"/>
      <c r="LF305" s="82"/>
      <c r="LG305" s="82"/>
      <c r="LH305" s="82"/>
      <c r="LI305" s="82"/>
      <c r="LJ305" s="82"/>
      <c r="LK305" s="82"/>
      <c r="LL305" s="82"/>
      <c r="LM305" s="82"/>
      <c r="LN305" s="82"/>
      <c r="LO305" s="82"/>
      <c r="LP305" s="82"/>
      <c r="LQ305" s="82"/>
      <c r="LR305" s="82"/>
      <c r="LS305" s="82"/>
      <c r="LT305" s="82"/>
      <c r="LU305" s="82"/>
      <c r="LV305" s="82"/>
      <c r="LW305" s="82"/>
      <c r="LX305" s="82"/>
      <c r="LY305" s="82"/>
      <c r="LZ305" s="82"/>
      <c r="MA305" s="82"/>
      <c r="MB305" s="82"/>
      <c r="MC305" s="82"/>
      <c r="MD305" s="82"/>
      <c r="ME305" s="82"/>
      <c r="MF305" s="82"/>
      <c r="MG305" s="82"/>
      <c r="MH305" s="82"/>
      <c r="MI305" s="82"/>
      <c r="MJ305" s="82"/>
      <c r="MK305" s="82"/>
      <c r="ML305" s="82"/>
      <c r="MM305" s="82"/>
      <c r="MN305" s="82"/>
      <c r="MO305" s="82"/>
      <c r="MP305" s="82"/>
      <c r="MQ305" s="82"/>
      <c r="MR305" s="82"/>
      <c r="MS305" s="82"/>
      <c r="MT305" s="82"/>
      <c r="MU305" s="82"/>
      <c r="MV305" s="82"/>
      <c r="MW305" s="82"/>
      <c r="MX305" s="82"/>
      <c r="MY305" s="82"/>
      <c r="MZ305" s="82"/>
      <c r="NA305" s="82"/>
      <c r="NB305" s="82"/>
      <c r="NC305" s="82"/>
      <c r="ND305" s="82"/>
      <c r="NE305" s="82"/>
      <c r="NF305" s="82"/>
      <c r="NG305" s="82"/>
      <c r="NH305" s="82"/>
      <c r="NI305" s="82"/>
      <c r="NJ305" s="82"/>
      <c r="NK305" s="82"/>
      <c r="NL305" s="82"/>
      <c r="NM305" s="82"/>
      <c r="NN305" s="82"/>
      <c r="NO305" s="82"/>
      <c r="NP305" s="82"/>
      <c r="NQ305" s="82"/>
      <c r="NR305" s="82"/>
      <c r="NS305" s="82"/>
      <c r="NT305" s="82"/>
      <c r="NU305" s="82"/>
      <c r="NV305" s="82"/>
      <c r="NW305" s="82"/>
      <c r="NX305" s="82"/>
      <c r="NY305" s="82"/>
      <c r="NZ305" s="82"/>
      <c r="OA305" s="82"/>
      <c r="OB305" s="82"/>
      <c r="OC305" s="82"/>
      <c r="OD305" s="82"/>
      <c r="OE305" s="82"/>
      <c r="OF305" s="82"/>
      <c r="OG305" s="82"/>
      <c r="OH305" s="82"/>
      <c r="OI305" s="82"/>
      <c r="OJ305" s="82"/>
      <c r="OK305" s="82"/>
      <c r="OL305" s="82"/>
      <c r="OM305" s="82"/>
      <c r="ON305" s="82"/>
      <c r="OO305" s="82"/>
      <c r="OP305" s="82"/>
      <c r="OQ305" s="82"/>
      <c r="OR305" s="82"/>
      <c r="OS305" s="82"/>
      <c r="OT305" s="82"/>
      <c r="OU305" s="82"/>
      <c r="OV305" s="82"/>
      <c r="OW305" s="82"/>
      <c r="OX305" s="82"/>
      <c r="OY305" s="82"/>
      <c r="OZ305" s="82"/>
      <c r="PA305" s="82"/>
      <c r="PB305" s="82"/>
      <c r="PC305" s="82"/>
      <c r="PD305" s="82"/>
      <c r="PE305" s="82"/>
      <c r="PF305" s="82"/>
      <c r="PG305" s="82"/>
      <c r="PH305" s="82"/>
      <c r="PI305" s="82"/>
      <c r="PJ305" s="82"/>
      <c r="PK305" s="82"/>
      <c r="PL305" s="82"/>
      <c r="PM305" s="82"/>
      <c r="PN305" s="82"/>
      <c r="PO305" s="82"/>
      <c r="PP305" s="82"/>
      <c r="PQ305" s="82"/>
      <c r="PR305" s="82"/>
      <c r="PS305" s="82"/>
      <c r="PT305" s="82"/>
      <c r="PU305" s="82"/>
      <c r="PV305" s="82"/>
      <c r="PW305" s="82"/>
      <c r="PX305" s="82"/>
      <c r="PY305" s="82"/>
      <c r="PZ305" s="82"/>
      <c r="QA305" s="82"/>
      <c r="QB305" s="82"/>
      <c r="QC305" s="82"/>
      <c r="QD305" s="82"/>
      <c r="QE305" s="82"/>
      <c r="QF305" s="82"/>
      <c r="QG305" s="82"/>
      <c r="QH305" s="82"/>
      <c r="QI305" s="82"/>
      <c r="QJ305" s="82"/>
      <c r="QK305" s="82"/>
      <c r="QL305" s="82"/>
      <c r="QM305" s="82"/>
      <c r="QN305" s="82"/>
      <c r="QO305" s="82"/>
      <c r="QP305" s="82"/>
      <c r="QQ305" s="82"/>
      <c r="QR305" s="82"/>
      <c r="QS305" s="82"/>
      <c r="QT305" s="82"/>
      <c r="QU305" s="82"/>
      <c r="QV305" s="82"/>
      <c r="QW305" s="82"/>
      <c r="QX305" s="82"/>
      <c r="QY305" s="82"/>
      <c r="QZ305" s="82"/>
      <c r="RA305" s="82"/>
      <c r="RB305" s="82"/>
      <c r="RC305" s="82"/>
      <c r="RD305" s="82"/>
      <c r="RE305" s="82"/>
      <c r="RF305" s="82"/>
      <c r="RG305" s="82"/>
      <c r="RH305" s="82"/>
      <c r="RI305" s="82"/>
      <c r="RJ305" s="82"/>
      <c r="RK305" s="82"/>
      <c r="RL305" s="82"/>
      <c r="RM305" s="82"/>
      <c r="RN305" s="82"/>
      <c r="RO305" s="82"/>
      <c r="RP305" s="82"/>
      <c r="RQ305" s="82"/>
      <c r="RR305" s="82"/>
      <c r="RS305" s="82"/>
      <c r="RT305" s="82"/>
      <c r="RU305" s="82"/>
      <c r="RV305" s="82"/>
      <c r="RW305" s="82"/>
      <c r="RX305" s="82"/>
      <c r="RY305" s="82"/>
      <c r="RZ305" s="82"/>
      <c r="SA305" s="82"/>
      <c r="SB305" s="82"/>
      <c r="SC305" s="82"/>
      <c r="SD305" s="82"/>
      <c r="SE305" s="82"/>
      <c r="SF305" s="82"/>
      <c r="SG305" s="82"/>
      <c r="SH305" s="82"/>
      <c r="SI305" s="82"/>
      <c r="SJ305" s="82"/>
      <c r="SK305" s="82"/>
      <c r="SL305" s="82"/>
      <c r="SM305" s="82"/>
      <c r="SN305" s="82"/>
      <c r="SO305" s="82"/>
      <c r="SP305" s="82"/>
      <c r="SQ305" s="82"/>
      <c r="SR305" s="82"/>
      <c r="SS305" s="82"/>
      <c r="ST305" s="82"/>
      <c r="SU305" s="82"/>
      <c r="SV305" s="82"/>
      <c r="SW305" s="82"/>
      <c r="SX305" s="82"/>
      <c r="SY305" s="82"/>
      <c r="SZ305" s="82"/>
      <c r="TA305" s="82"/>
      <c r="TB305" s="82"/>
      <c r="TC305" s="82"/>
      <c r="TD305" s="82"/>
      <c r="TE305" s="82"/>
      <c r="TF305" s="82"/>
      <c r="TG305" s="82"/>
      <c r="TH305" s="82"/>
      <c r="TI305" s="82"/>
      <c r="TJ305" s="82"/>
      <c r="TK305" s="82"/>
      <c r="TL305" s="82"/>
      <c r="TM305" s="82"/>
      <c r="TN305" s="82"/>
      <c r="TO305" s="82"/>
      <c r="TP305" s="82"/>
      <c r="TQ305" s="82"/>
      <c r="TR305" s="82"/>
      <c r="TS305" s="82"/>
      <c r="TT305" s="82"/>
      <c r="TU305" s="82"/>
      <c r="TV305" s="82"/>
      <c r="TW305" s="82"/>
      <c r="TX305" s="82"/>
      <c r="TY305" s="82"/>
      <c r="TZ305" s="82"/>
      <c r="UA305" s="82"/>
      <c r="UB305" s="82"/>
      <c r="UC305" s="82"/>
      <c r="UD305" s="82"/>
      <c r="UE305" s="82"/>
      <c r="UF305" s="82"/>
      <c r="UG305" s="82"/>
      <c r="UH305" s="82"/>
      <c r="UI305" s="82"/>
      <c r="UJ305" s="82"/>
      <c r="UK305" s="82"/>
      <c r="UL305" s="82"/>
      <c r="UM305" s="82"/>
      <c r="UN305" s="82"/>
      <c r="UO305" s="82"/>
      <c r="UP305" s="82"/>
      <c r="UQ305" s="82"/>
      <c r="UR305" s="82"/>
      <c r="US305" s="82"/>
      <c r="UT305" s="82"/>
      <c r="UU305" s="82"/>
      <c r="UV305" s="82"/>
      <c r="UW305" s="82"/>
      <c r="UX305" s="82"/>
      <c r="UY305" s="82"/>
      <c r="UZ305" s="82"/>
      <c r="VA305" s="82"/>
      <c r="VB305" s="82"/>
      <c r="VC305" s="82"/>
      <c r="VD305" s="82"/>
      <c r="VE305" s="82"/>
      <c r="VF305" s="82"/>
      <c r="VG305" s="82"/>
      <c r="VH305" s="82"/>
      <c r="VI305" s="82"/>
      <c r="VJ305" s="82"/>
      <c r="VK305" s="82"/>
      <c r="VL305" s="82"/>
      <c r="VM305" s="82"/>
      <c r="VN305" s="82"/>
      <c r="VO305" s="82"/>
      <c r="VP305" s="82"/>
      <c r="VQ305" s="82"/>
      <c r="VR305" s="82"/>
      <c r="VS305" s="82"/>
      <c r="VT305" s="82"/>
      <c r="VU305" s="82"/>
      <c r="VV305" s="82"/>
      <c r="VW305" s="82"/>
      <c r="VX305" s="82"/>
      <c r="VY305" s="82"/>
      <c r="VZ305" s="82"/>
      <c r="WA305" s="82"/>
      <c r="WB305" s="82"/>
      <c r="WC305" s="82"/>
      <c r="WD305" s="82"/>
      <c r="WE305" s="82"/>
      <c r="WF305" s="82"/>
      <c r="WG305" s="82"/>
      <c r="WH305" s="82"/>
      <c r="WI305" s="82"/>
      <c r="WJ305" s="82"/>
      <c r="WK305" s="82"/>
      <c r="WL305" s="82"/>
      <c r="WM305" s="82"/>
      <c r="WN305" s="82"/>
      <c r="WO305" s="82"/>
      <c r="WP305" s="82"/>
      <c r="WQ305" s="82"/>
      <c r="WR305" s="82"/>
      <c r="WS305" s="82"/>
      <c r="WT305" s="82"/>
      <c r="WU305" s="82"/>
      <c r="WV305" s="82"/>
      <c r="WW305" s="82"/>
      <c r="WX305" s="82"/>
      <c r="WY305" s="82"/>
      <c r="WZ305" s="82"/>
      <c r="XA305" s="82"/>
      <c r="XB305" s="82"/>
      <c r="XC305" s="82"/>
      <c r="XD305" s="82"/>
      <c r="XE305" s="82"/>
      <c r="XF305" s="82"/>
      <c r="XG305" s="82"/>
      <c r="XH305" s="82"/>
      <c r="XI305" s="82"/>
      <c r="XJ305" s="82"/>
      <c r="XK305" s="82"/>
      <c r="XL305" s="82"/>
      <c r="XM305" s="82"/>
      <c r="XN305" s="82"/>
      <c r="XO305" s="82"/>
      <c r="XP305" s="82"/>
      <c r="XQ305" s="82"/>
      <c r="XR305" s="82"/>
      <c r="XS305" s="82"/>
      <c r="XT305" s="82"/>
      <c r="XU305" s="82"/>
      <c r="XV305" s="82"/>
      <c r="XW305" s="82"/>
      <c r="XX305" s="82"/>
      <c r="XY305" s="82"/>
      <c r="XZ305" s="82"/>
      <c r="YA305" s="82"/>
      <c r="YB305" s="82"/>
      <c r="YC305" s="82"/>
      <c r="YD305" s="82"/>
      <c r="YE305" s="82"/>
      <c r="YF305" s="82"/>
      <c r="YG305" s="82"/>
      <c r="YH305" s="82"/>
      <c r="YI305" s="82"/>
      <c r="YJ305" s="82"/>
      <c r="YK305" s="82"/>
      <c r="YL305" s="82"/>
      <c r="YM305" s="82"/>
      <c r="YN305" s="82"/>
      <c r="YO305" s="82"/>
      <c r="YP305" s="82"/>
      <c r="YQ305" s="82"/>
      <c r="YR305" s="82"/>
      <c r="YS305" s="82"/>
      <c r="YT305" s="82"/>
      <c r="YU305" s="82"/>
      <c r="YV305" s="82"/>
      <c r="YW305" s="82"/>
      <c r="YX305" s="82"/>
      <c r="YY305" s="82"/>
      <c r="YZ305" s="82"/>
      <c r="ZA305" s="82"/>
      <c r="ZB305" s="82"/>
      <c r="ZC305" s="82"/>
      <c r="ZD305" s="82"/>
      <c r="ZE305" s="82"/>
      <c r="ZF305" s="82"/>
      <c r="ZG305" s="82"/>
      <c r="ZH305" s="82"/>
      <c r="ZI305" s="82"/>
      <c r="ZJ305" s="82"/>
      <c r="ZK305" s="82"/>
      <c r="ZL305" s="82"/>
      <c r="ZM305" s="82"/>
      <c r="ZN305" s="82"/>
      <c r="ZO305" s="82"/>
      <c r="ZP305" s="82"/>
      <c r="ZQ305" s="82"/>
      <c r="ZR305" s="82"/>
      <c r="ZS305" s="82"/>
      <c r="ZT305" s="82"/>
      <c r="ZU305" s="82"/>
      <c r="ZV305" s="82"/>
      <c r="ZW305" s="82"/>
      <c r="ZX305" s="82"/>
      <c r="ZY305" s="82"/>
      <c r="ZZ305" s="82"/>
      <c r="AAA305" s="82"/>
      <c r="AAB305" s="82"/>
      <c r="AAC305" s="82"/>
      <c r="AAD305" s="82"/>
      <c r="AAE305" s="82"/>
      <c r="AAF305" s="82"/>
      <c r="AAG305" s="82"/>
      <c r="AAH305" s="82"/>
      <c r="AAI305" s="82"/>
      <c r="AAJ305" s="82"/>
      <c r="AAK305" s="82"/>
      <c r="AAL305" s="82"/>
      <c r="AAM305" s="82"/>
      <c r="AAN305" s="82"/>
      <c r="AAO305" s="82"/>
      <c r="AAP305" s="82"/>
      <c r="AAQ305" s="82"/>
      <c r="AAR305" s="82"/>
      <c r="AAS305" s="82"/>
      <c r="AAT305" s="82"/>
      <c r="AAU305" s="82"/>
      <c r="AAV305" s="82"/>
      <c r="AAW305" s="82"/>
      <c r="AAX305" s="82"/>
      <c r="AAY305" s="82"/>
      <c r="AAZ305" s="82"/>
      <c r="ABA305" s="82"/>
      <c r="ABB305" s="82"/>
      <c r="ABC305" s="82"/>
      <c r="ABD305" s="82"/>
      <c r="ABE305" s="82"/>
      <c r="ABF305" s="82"/>
      <c r="ABG305" s="82"/>
      <c r="ABH305" s="82"/>
      <c r="ABI305" s="82"/>
      <c r="ABJ305" s="82"/>
      <c r="ABK305" s="82"/>
      <c r="ABL305" s="82"/>
      <c r="ABM305" s="82"/>
      <c r="ABN305" s="82"/>
      <c r="ABO305" s="82"/>
      <c r="ABP305" s="82"/>
      <c r="ABQ305" s="82"/>
      <c r="ABR305" s="82"/>
      <c r="ABS305" s="82"/>
      <c r="ABT305" s="82"/>
      <c r="ABU305" s="82"/>
      <c r="ABV305" s="82"/>
      <c r="ABW305" s="82"/>
      <c r="ABX305" s="82"/>
      <c r="ABY305" s="82"/>
      <c r="ABZ305" s="82"/>
      <c r="ACA305" s="82"/>
      <c r="ACB305" s="82"/>
      <c r="ACC305" s="82"/>
      <c r="ACD305" s="82"/>
      <c r="ACE305" s="82"/>
      <c r="ACF305" s="82"/>
      <c r="ACG305" s="82"/>
      <c r="ACH305" s="82"/>
      <c r="ACI305" s="82"/>
      <c r="ACJ305" s="82"/>
      <c r="ACK305" s="82"/>
      <c r="ACL305" s="82"/>
      <c r="ACM305" s="82"/>
      <c r="ACN305" s="82"/>
      <c r="ACO305" s="82"/>
      <c r="ACP305" s="82"/>
      <c r="ACQ305" s="82"/>
      <c r="ACR305" s="82"/>
      <c r="ACS305" s="82"/>
      <c r="ACT305" s="82"/>
      <c r="ACU305" s="82"/>
      <c r="ACV305" s="82"/>
      <c r="ACW305" s="82"/>
      <c r="ACX305" s="82"/>
      <c r="ACY305" s="82"/>
      <c r="ACZ305" s="82"/>
      <c r="ADA305" s="82"/>
      <c r="ADB305" s="82"/>
      <c r="ADC305" s="82"/>
      <c r="ADD305" s="82"/>
      <c r="ADE305" s="82"/>
      <c r="ADF305" s="82"/>
      <c r="ADG305" s="82"/>
      <c r="ADH305" s="82"/>
      <c r="ADI305" s="82"/>
      <c r="ADJ305" s="82"/>
      <c r="ADK305" s="82"/>
      <c r="ADL305" s="82"/>
      <c r="ADM305" s="82"/>
      <c r="ADN305" s="82"/>
      <c r="ADO305" s="82"/>
      <c r="ADP305" s="82"/>
      <c r="ADQ305" s="82"/>
      <c r="ADR305" s="82"/>
      <c r="ADS305" s="82"/>
      <c r="ADT305" s="82"/>
      <c r="ADU305" s="82"/>
      <c r="ADV305" s="82"/>
      <c r="ADW305" s="82"/>
      <c r="ADX305" s="82"/>
      <c r="ADY305" s="82"/>
      <c r="ADZ305" s="82"/>
      <c r="AEA305" s="82"/>
      <c r="AEB305" s="82"/>
      <c r="AEC305" s="82"/>
      <c r="AED305" s="82"/>
      <c r="AEE305" s="82"/>
      <c r="AEF305" s="82"/>
      <c r="AEG305" s="82"/>
      <c r="AEH305" s="82"/>
      <c r="AEI305" s="82"/>
      <c r="AEJ305" s="82"/>
      <c r="AEK305" s="82"/>
      <c r="AEL305" s="82"/>
      <c r="AEM305" s="82"/>
      <c r="AEN305" s="82"/>
      <c r="AEO305" s="82"/>
      <c r="AEP305" s="82"/>
      <c r="AEQ305" s="82"/>
      <c r="AER305" s="82"/>
      <c r="AES305" s="82"/>
      <c r="AET305" s="82"/>
      <c r="AEU305" s="82"/>
      <c r="AEV305" s="82"/>
      <c r="AEW305" s="82"/>
      <c r="AEX305" s="82"/>
      <c r="AEY305" s="82"/>
      <c r="AEZ305" s="82"/>
      <c r="AFA305" s="82"/>
      <c r="AFB305" s="82"/>
      <c r="AFC305" s="82"/>
      <c r="AFD305" s="82"/>
      <c r="AFE305" s="82"/>
      <c r="AFF305" s="82"/>
      <c r="AFG305" s="82"/>
      <c r="AFH305" s="82"/>
      <c r="AFI305" s="82"/>
      <c r="AFJ305" s="82"/>
      <c r="AFK305" s="82"/>
      <c r="AFL305" s="82"/>
      <c r="AFM305" s="82"/>
      <c r="AFN305" s="82"/>
      <c r="AFO305" s="82"/>
      <c r="AFP305" s="82"/>
      <c r="AFQ305" s="82"/>
      <c r="AFR305" s="82"/>
      <c r="AFS305" s="82"/>
      <c r="AFT305" s="82"/>
      <c r="AFU305" s="82"/>
      <c r="AFV305" s="82"/>
      <c r="AFW305" s="82"/>
      <c r="AFX305" s="82"/>
      <c r="AFY305" s="82"/>
      <c r="AFZ305" s="82"/>
      <c r="AGA305" s="82"/>
      <c r="AGB305" s="82"/>
      <c r="AGC305" s="82"/>
      <c r="AGD305" s="82"/>
      <c r="AGE305" s="82"/>
      <c r="AGF305" s="82"/>
      <c r="AGG305" s="82"/>
      <c r="AGH305" s="82"/>
      <c r="AGI305" s="82"/>
      <c r="AGJ305" s="82"/>
      <c r="AGK305" s="82"/>
      <c r="AGL305" s="82"/>
      <c r="AGM305" s="82"/>
      <c r="AGN305" s="82"/>
      <c r="AGO305" s="82"/>
      <c r="AGP305" s="82"/>
      <c r="AGQ305" s="82"/>
      <c r="AGR305" s="82"/>
      <c r="AGS305" s="82"/>
      <c r="AGT305" s="82"/>
      <c r="AGU305" s="82"/>
      <c r="AGV305" s="82"/>
      <c r="AGW305" s="82"/>
      <c r="AGX305" s="82"/>
      <c r="AGY305" s="82"/>
      <c r="AGZ305" s="82"/>
      <c r="AHA305" s="82"/>
      <c r="AHB305" s="82"/>
      <c r="AHC305" s="82"/>
      <c r="AHD305" s="82"/>
      <c r="AHE305" s="82"/>
      <c r="AHF305" s="82"/>
      <c r="AHG305" s="82"/>
      <c r="AHH305" s="82"/>
      <c r="AHI305" s="82"/>
      <c r="AHJ305" s="82"/>
      <c r="AHK305" s="82"/>
      <c r="AHL305" s="82"/>
      <c r="AHM305" s="82"/>
      <c r="AHN305" s="82"/>
      <c r="AHO305" s="82"/>
      <c r="AHP305" s="82"/>
      <c r="AHQ305" s="82"/>
      <c r="AHR305" s="82"/>
      <c r="AHS305" s="82"/>
      <c r="AHT305" s="82"/>
      <c r="AHU305" s="82"/>
      <c r="AHV305" s="82"/>
      <c r="AHW305" s="82"/>
      <c r="AHX305" s="82"/>
      <c r="AHY305" s="82"/>
      <c r="AHZ305" s="82"/>
      <c r="AIA305" s="82"/>
      <c r="AIB305" s="82"/>
      <c r="AIC305" s="82"/>
      <c r="AID305" s="82"/>
      <c r="AIE305" s="82"/>
      <c r="AIF305" s="82"/>
      <c r="AIG305" s="82"/>
      <c r="AIH305" s="82"/>
      <c r="AII305" s="82"/>
      <c r="AIJ305" s="82"/>
      <c r="AIK305" s="82"/>
      <c r="AIL305" s="82"/>
      <c r="AIM305" s="82"/>
      <c r="AIN305" s="82"/>
      <c r="AIO305" s="82"/>
      <c r="AIP305" s="82"/>
      <c r="AIQ305" s="82"/>
      <c r="AIR305" s="82"/>
      <c r="AIS305" s="82"/>
      <c r="AIT305" s="82"/>
      <c r="AIU305" s="82"/>
      <c r="AIV305" s="82"/>
      <c r="AIW305" s="82"/>
      <c r="AIX305" s="82"/>
      <c r="AIY305" s="82"/>
      <c r="AIZ305" s="82"/>
      <c r="AJA305" s="82"/>
      <c r="AJB305" s="82"/>
      <c r="AJC305" s="82"/>
      <c r="AJD305" s="82"/>
      <c r="AJE305" s="82"/>
      <c r="AJF305" s="82"/>
      <c r="AJG305" s="82"/>
      <c r="AJH305" s="82"/>
      <c r="AJI305" s="82"/>
      <c r="AJJ305" s="82"/>
      <c r="AJK305" s="82"/>
      <c r="AJL305" s="82"/>
      <c r="AJM305" s="82"/>
      <c r="AJN305" s="82"/>
      <c r="AJO305" s="82"/>
      <c r="AJP305" s="82"/>
      <c r="AJQ305" s="82"/>
      <c r="AJR305" s="82"/>
      <c r="AJS305" s="82"/>
      <c r="AJT305" s="82"/>
      <c r="AJU305" s="82"/>
      <c r="AJV305" s="82"/>
      <c r="AJW305" s="82"/>
      <c r="AJX305" s="82"/>
      <c r="AJY305" s="82"/>
      <c r="AJZ305" s="82"/>
      <c r="AKA305" s="82"/>
      <c r="AKB305" s="82"/>
      <c r="AKC305" s="82"/>
      <c r="AKD305" s="82"/>
      <c r="AKE305" s="82"/>
      <c r="AKF305" s="82"/>
      <c r="AKG305" s="82"/>
      <c r="AKH305" s="82"/>
      <c r="AKI305" s="82"/>
      <c r="AKJ305" s="82"/>
      <c r="AKK305" s="82"/>
      <c r="AKL305" s="82"/>
      <c r="AKM305" s="82"/>
      <c r="AKN305" s="82"/>
      <c r="AKO305" s="82"/>
      <c r="AKP305" s="82"/>
      <c r="AKQ305" s="82"/>
      <c r="AKR305" s="82"/>
      <c r="AKS305" s="82"/>
      <c r="AKT305" s="82"/>
      <c r="AKU305" s="82"/>
      <c r="AKV305" s="82"/>
      <c r="AKW305" s="82"/>
      <c r="AKX305" s="82"/>
      <c r="AKY305" s="82"/>
      <c r="AKZ305" s="82"/>
      <c r="ALA305" s="82"/>
      <c r="ALB305" s="82"/>
      <c r="ALC305" s="82"/>
      <c r="ALD305" s="82"/>
      <c r="ALE305" s="82"/>
      <c r="ALF305" s="82"/>
      <c r="ALG305" s="82"/>
      <c r="ALH305" s="82"/>
      <c r="ALI305" s="82"/>
      <c r="ALJ305" s="82"/>
      <c r="ALK305" s="82"/>
      <c r="ALL305" s="82"/>
      <c r="ALM305" s="82"/>
      <c r="ALN305" s="82"/>
      <c r="ALO305" s="82"/>
      <c r="ALP305" s="82"/>
      <c r="ALQ305" s="82"/>
      <c r="ALR305" s="82"/>
      <c r="ALS305" s="82"/>
      <c r="ALT305" s="82"/>
      <c r="ALU305" s="82"/>
      <c r="ALV305" s="82"/>
      <c r="ALW305" s="82"/>
      <c r="ALX305" s="82"/>
      <c r="ALY305" s="82"/>
      <c r="ALZ305" s="82"/>
      <c r="AMA305" s="82"/>
      <c r="AMB305" s="82"/>
      <c r="AMC305" s="82"/>
      <c r="AMD305" s="82"/>
      <c r="AME305" s="82"/>
      <c r="AMF305" s="82"/>
      <c r="AMG305" s="82"/>
      <c r="AMH305" s="82"/>
      <c r="AMI305" s="82"/>
      <c r="AMJ305" s="82"/>
    </row>
    <row r="306" spans="1:1024" s="10" customFormat="1" ht="12.75" outlineLevel="1" x14ac:dyDescent="0.2">
      <c r="A306" s="272" t="s">
        <v>727</v>
      </c>
      <c r="B306" s="273"/>
      <c r="C306" s="273"/>
      <c r="D306" s="273"/>
      <c r="E306" s="273"/>
      <c r="F306" s="273"/>
      <c r="G306" s="274"/>
      <c r="H306" s="16"/>
      <c r="I306" s="17">
        <f>SUM(I299:I305)</f>
        <v>0</v>
      </c>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row>
    <row r="307" spans="1:1024" s="10" customFormat="1" ht="12.75" x14ac:dyDescent="0.2">
      <c r="A307" s="11">
        <v>21</v>
      </c>
      <c r="B307" s="11"/>
      <c r="C307" s="11"/>
      <c r="D307" s="262" t="s">
        <v>357</v>
      </c>
      <c r="E307" s="12"/>
      <c r="F307" s="14"/>
      <c r="G307" s="140"/>
      <c r="H307" s="12"/>
      <c r="I307" s="15">
        <f>I322</f>
        <v>0</v>
      </c>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row>
    <row r="308" spans="1:1024" outlineLevel="1" x14ac:dyDescent="0.2">
      <c r="A308" s="22" t="s">
        <v>465</v>
      </c>
      <c r="B308" s="22"/>
      <c r="C308" s="22"/>
      <c r="D308" s="16" t="s">
        <v>359</v>
      </c>
      <c r="E308" s="23"/>
      <c r="F308" s="20"/>
      <c r="G308" s="20"/>
      <c r="H308" s="21"/>
      <c r="I308" s="21"/>
    </row>
    <row r="309" spans="1:1024" s="84" customFormat="1" ht="24" customHeight="1" outlineLevel="1" x14ac:dyDescent="0.2">
      <c r="A309" s="96" t="s">
        <v>475</v>
      </c>
      <c r="B309" s="176" t="s">
        <v>360</v>
      </c>
      <c r="C309" s="176" t="s">
        <v>15</v>
      </c>
      <c r="D309" s="91" t="s">
        <v>686</v>
      </c>
      <c r="E309" s="90" t="s">
        <v>696</v>
      </c>
      <c r="F309" s="92">
        <f>(13.38+3)</f>
        <v>16.380000000000003</v>
      </c>
      <c r="G309" s="92"/>
      <c r="H309" s="93"/>
      <c r="I309" s="94">
        <f t="shared" ref="I309:I319" si="21">ROUND(H309*F309,2)</f>
        <v>0</v>
      </c>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c r="DR309" s="82"/>
      <c r="DS309" s="82"/>
      <c r="DT309" s="82"/>
      <c r="DU309" s="82"/>
      <c r="DV309" s="82"/>
      <c r="DW309" s="82"/>
      <c r="DX309" s="82"/>
      <c r="DY309" s="82"/>
      <c r="DZ309" s="82"/>
      <c r="EA309" s="82"/>
      <c r="EB309" s="82"/>
      <c r="EC309" s="82"/>
      <c r="ED309" s="82"/>
      <c r="EE309" s="82"/>
      <c r="EF309" s="82"/>
      <c r="EG309" s="82"/>
      <c r="EH309" s="82"/>
      <c r="EI309" s="82"/>
      <c r="EJ309" s="82"/>
      <c r="EK309" s="82"/>
      <c r="EL309" s="82"/>
      <c r="EM309" s="82"/>
      <c r="EN309" s="82"/>
      <c r="EO309" s="82"/>
      <c r="EP309" s="82"/>
      <c r="EQ309" s="82"/>
      <c r="ER309" s="82"/>
      <c r="ES309" s="82"/>
      <c r="ET309" s="82"/>
      <c r="EU309" s="82"/>
      <c r="EV309" s="82"/>
      <c r="EW309" s="82"/>
      <c r="EX309" s="82"/>
      <c r="EY309" s="82"/>
      <c r="EZ309" s="82"/>
      <c r="FA309" s="82"/>
      <c r="FB309" s="82"/>
      <c r="FC309" s="82"/>
      <c r="FD309" s="82"/>
      <c r="FE309" s="82"/>
      <c r="FF309" s="82"/>
      <c r="FG309" s="82"/>
      <c r="FH309" s="82"/>
      <c r="FI309" s="82"/>
      <c r="FJ309" s="82"/>
      <c r="FK309" s="82"/>
      <c r="FL309" s="82"/>
      <c r="FM309" s="82"/>
      <c r="FN309" s="82"/>
      <c r="FO309" s="82"/>
      <c r="FP309" s="82"/>
      <c r="FQ309" s="82"/>
      <c r="FR309" s="82"/>
      <c r="FS309" s="82"/>
      <c r="FT309" s="82"/>
      <c r="FU309" s="82"/>
      <c r="FV309" s="82"/>
      <c r="FW309" s="82"/>
      <c r="FX309" s="82"/>
      <c r="FY309" s="82"/>
      <c r="FZ309" s="82"/>
      <c r="GA309" s="82"/>
      <c r="GB309" s="82"/>
      <c r="GC309" s="82"/>
      <c r="GD309" s="82"/>
      <c r="GE309" s="82"/>
      <c r="GF309" s="82"/>
      <c r="GG309" s="82"/>
      <c r="GH309" s="82"/>
      <c r="GI309" s="82"/>
      <c r="GJ309" s="82"/>
      <c r="GK309" s="82"/>
      <c r="GL309" s="82"/>
      <c r="GM309" s="82"/>
      <c r="GN309" s="82"/>
      <c r="GO309" s="82"/>
      <c r="GP309" s="82"/>
      <c r="GQ309" s="82"/>
      <c r="GR309" s="82"/>
      <c r="GS309" s="82"/>
      <c r="GT309" s="82"/>
      <c r="GU309" s="82"/>
      <c r="GV309" s="82"/>
      <c r="GW309" s="82"/>
      <c r="GX309" s="82"/>
      <c r="GY309" s="82"/>
      <c r="GZ309" s="82"/>
      <c r="HA309" s="82"/>
      <c r="HB309" s="82"/>
      <c r="HC309" s="82"/>
      <c r="HD309" s="82"/>
      <c r="HE309" s="82"/>
      <c r="HF309" s="82"/>
      <c r="HG309" s="82"/>
      <c r="HH309" s="82"/>
      <c r="HI309" s="82"/>
      <c r="HJ309" s="82"/>
      <c r="HK309" s="82"/>
      <c r="HL309" s="82"/>
      <c r="HM309" s="82"/>
      <c r="HN309" s="82"/>
      <c r="HO309" s="82"/>
      <c r="HP309" s="82"/>
      <c r="HQ309" s="82"/>
      <c r="HR309" s="82"/>
      <c r="HS309" s="82"/>
      <c r="HT309" s="82"/>
      <c r="HU309" s="82"/>
      <c r="HV309" s="82"/>
      <c r="HW309" s="82"/>
      <c r="HX309" s="82"/>
      <c r="HY309" s="82"/>
      <c r="HZ309" s="82"/>
      <c r="IA309" s="82"/>
      <c r="IB309" s="82"/>
      <c r="IC309" s="82"/>
      <c r="ID309" s="82"/>
      <c r="IE309" s="82"/>
      <c r="IF309" s="82"/>
      <c r="IG309" s="82"/>
      <c r="IH309" s="82"/>
      <c r="II309" s="82"/>
      <c r="IJ309" s="82"/>
      <c r="IK309" s="82"/>
      <c r="IL309" s="82"/>
      <c r="IM309" s="82"/>
      <c r="IN309" s="82"/>
      <c r="IO309" s="82"/>
      <c r="IP309" s="82"/>
      <c r="IQ309" s="82"/>
      <c r="IR309" s="82"/>
      <c r="IS309" s="82"/>
      <c r="IT309" s="82"/>
      <c r="IU309" s="82"/>
      <c r="IV309" s="82"/>
      <c r="IW309" s="82"/>
      <c r="IX309" s="82"/>
      <c r="IY309" s="82"/>
      <c r="IZ309" s="82"/>
      <c r="JA309" s="82"/>
      <c r="JB309" s="82"/>
      <c r="JC309" s="82"/>
      <c r="JD309" s="82"/>
      <c r="JE309" s="82"/>
      <c r="JF309" s="82"/>
      <c r="JG309" s="82"/>
      <c r="JH309" s="82"/>
      <c r="JI309" s="82"/>
      <c r="JJ309" s="82"/>
      <c r="JK309" s="82"/>
      <c r="JL309" s="82"/>
      <c r="JM309" s="82"/>
      <c r="JN309" s="82"/>
      <c r="JO309" s="82"/>
      <c r="JP309" s="82"/>
      <c r="JQ309" s="82"/>
      <c r="JR309" s="82"/>
      <c r="JS309" s="82"/>
      <c r="JT309" s="82"/>
      <c r="JU309" s="82"/>
      <c r="JV309" s="82"/>
      <c r="JW309" s="82"/>
      <c r="JX309" s="82"/>
      <c r="JY309" s="82"/>
      <c r="JZ309" s="82"/>
      <c r="KA309" s="82"/>
      <c r="KB309" s="82"/>
      <c r="KC309" s="82"/>
      <c r="KD309" s="82"/>
      <c r="KE309" s="82"/>
      <c r="KF309" s="82"/>
      <c r="KG309" s="82"/>
      <c r="KH309" s="82"/>
      <c r="KI309" s="82"/>
      <c r="KJ309" s="82"/>
      <c r="KK309" s="82"/>
      <c r="KL309" s="82"/>
      <c r="KM309" s="82"/>
      <c r="KN309" s="82"/>
      <c r="KO309" s="82"/>
      <c r="KP309" s="82"/>
      <c r="KQ309" s="82"/>
      <c r="KR309" s="82"/>
      <c r="KS309" s="82"/>
      <c r="KT309" s="82"/>
      <c r="KU309" s="82"/>
      <c r="KV309" s="82"/>
      <c r="KW309" s="82"/>
      <c r="KX309" s="82"/>
      <c r="KY309" s="82"/>
      <c r="KZ309" s="82"/>
      <c r="LA309" s="82"/>
      <c r="LB309" s="82"/>
      <c r="LC309" s="82"/>
      <c r="LD309" s="82"/>
      <c r="LE309" s="82"/>
      <c r="LF309" s="82"/>
      <c r="LG309" s="82"/>
      <c r="LH309" s="82"/>
      <c r="LI309" s="82"/>
      <c r="LJ309" s="82"/>
      <c r="LK309" s="82"/>
      <c r="LL309" s="82"/>
      <c r="LM309" s="82"/>
      <c r="LN309" s="82"/>
      <c r="LO309" s="82"/>
      <c r="LP309" s="82"/>
      <c r="LQ309" s="82"/>
      <c r="LR309" s="82"/>
      <c r="LS309" s="82"/>
      <c r="LT309" s="82"/>
      <c r="LU309" s="82"/>
      <c r="LV309" s="82"/>
      <c r="LW309" s="82"/>
      <c r="LX309" s="82"/>
      <c r="LY309" s="82"/>
      <c r="LZ309" s="82"/>
      <c r="MA309" s="82"/>
      <c r="MB309" s="82"/>
      <c r="MC309" s="82"/>
      <c r="MD309" s="82"/>
      <c r="ME309" s="82"/>
      <c r="MF309" s="82"/>
      <c r="MG309" s="82"/>
      <c r="MH309" s="82"/>
      <c r="MI309" s="82"/>
      <c r="MJ309" s="82"/>
      <c r="MK309" s="82"/>
      <c r="ML309" s="82"/>
      <c r="MM309" s="82"/>
      <c r="MN309" s="82"/>
      <c r="MO309" s="82"/>
      <c r="MP309" s="82"/>
      <c r="MQ309" s="82"/>
      <c r="MR309" s="82"/>
      <c r="MS309" s="82"/>
      <c r="MT309" s="82"/>
      <c r="MU309" s="82"/>
      <c r="MV309" s="82"/>
      <c r="MW309" s="82"/>
      <c r="MX309" s="82"/>
      <c r="MY309" s="82"/>
      <c r="MZ309" s="82"/>
      <c r="NA309" s="82"/>
      <c r="NB309" s="82"/>
      <c r="NC309" s="82"/>
      <c r="ND309" s="82"/>
      <c r="NE309" s="82"/>
      <c r="NF309" s="82"/>
      <c r="NG309" s="82"/>
      <c r="NH309" s="82"/>
      <c r="NI309" s="82"/>
      <c r="NJ309" s="82"/>
      <c r="NK309" s="82"/>
      <c r="NL309" s="82"/>
      <c r="NM309" s="82"/>
      <c r="NN309" s="82"/>
      <c r="NO309" s="82"/>
      <c r="NP309" s="82"/>
      <c r="NQ309" s="82"/>
      <c r="NR309" s="82"/>
      <c r="NS309" s="82"/>
      <c r="NT309" s="82"/>
      <c r="NU309" s="82"/>
      <c r="NV309" s="82"/>
      <c r="NW309" s="82"/>
      <c r="NX309" s="82"/>
      <c r="NY309" s="82"/>
      <c r="NZ309" s="82"/>
      <c r="OA309" s="82"/>
      <c r="OB309" s="82"/>
      <c r="OC309" s="82"/>
      <c r="OD309" s="82"/>
      <c r="OE309" s="82"/>
      <c r="OF309" s="82"/>
      <c r="OG309" s="82"/>
      <c r="OH309" s="82"/>
      <c r="OI309" s="82"/>
      <c r="OJ309" s="82"/>
      <c r="OK309" s="82"/>
      <c r="OL309" s="82"/>
      <c r="OM309" s="82"/>
      <c r="ON309" s="82"/>
      <c r="OO309" s="82"/>
      <c r="OP309" s="82"/>
      <c r="OQ309" s="82"/>
      <c r="OR309" s="82"/>
      <c r="OS309" s="82"/>
      <c r="OT309" s="82"/>
      <c r="OU309" s="82"/>
      <c r="OV309" s="82"/>
      <c r="OW309" s="82"/>
      <c r="OX309" s="82"/>
      <c r="OY309" s="82"/>
      <c r="OZ309" s="82"/>
      <c r="PA309" s="82"/>
      <c r="PB309" s="82"/>
      <c r="PC309" s="82"/>
      <c r="PD309" s="82"/>
      <c r="PE309" s="82"/>
      <c r="PF309" s="82"/>
      <c r="PG309" s="82"/>
      <c r="PH309" s="82"/>
      <c r="PI309" s="82"/>
      <c r="PJ309" s="82"/>
      <c r="PK309" s="82"/>
      <c r="PL309" s="82"/>
      <c r="PM309" s="82"/>
      <c r="PN309" s="82"/>
      <c r="PO309" s="82"/>
      <c r="PP309" s="82"/>
      <c r="PQ309" s="82"/>
      <c r="PR309" s="82"/>
      <c r="PS309" s="82"/>
      <c r="PT309" s="82"/>
      <c r="PU309" s="82"/>
      <c r="PV309" s="82"/>
      <c r="PW309" s="82"/>
      <c r="PX309" s="82"/>
      <c r="PY309" s="82"/>
      <c r="PZ309" s="82"/>
      <c r="QA309" s="82"/>
      <c r="QB309" s="82"/>
      <c r="QC309" s="82"/>
      <c r="QD309" s="82"/>
      <c r="QE309" s="82"/>
      <c r="QF309" s="82"/>
      <c r="QG309" s="82"/>
      <c r="QH309" s="82"/>
      <c r="QI309" s="82"/>
      <c r="QJ309" s="82"/>
      <c r="QK309" s="82"/>
      <c r="QL309" s="82"/>
      <c r="QM309" s="82"/>
      <c r="QN309" s="82"/>
      <c r="QO309" s="82"/>
      <c r="QP309" s="82"/>
      <c r="QQ309" s="82"/>
      <c r="QR309" s="82"/>
      <c r="QS309" s="82"/>
      <c r="QT309" s="82"/>
      <c r="QU309" s="82"/>
      <c r="QV309" s="82"/>
      <c r="QW309" s="82"/>
      <c r="QX309" s="82"/>
      <c r="QY309" s="82"/>
      <c r="QZ309" s="82"/>
      <c r="RA309" s="82"/>
      <c r="RB309" s="82"/>
      <c r="RC309" s="82"/>
      <c r="RD309" s="82"/>
      <c r="RE309" s="82"/>
      <c r="RF309" s="82"/>
      <c r="RG309" s="82"/>
      <c r="RH309" s="82"/>
      <c r="RI309" s="82"/>
      <c r="RJ309" s="82"/>
      <c r="RK309" s="82"/>
      <c r="RL309" s="82"/>
      <c r="RM309" s="82"/>
      <c r="RN309" s="82"/>
      <c r="RO309" s="82"/>
      <c r="RP309" s="82"/>
      <c r="RQ309" s="82"/>
      <c r="RR309" s="82"/>
      <c r="RS309" s="82"/>
      <c r="RT309" s="82"/>
      <c r="RU309" s="82"/>
      <c r="RV309" s="82"/>
      <c r="RW309" s="82"/>
      <c r="RX309" s="82"/>
      <c r="RY309" s="82"/>
      <c r="RZ309" s="82"/>
      <c r="SA309" s="82"/>
      <c r="SB309" s="82"/>
      <c r="SC309" s="82"/>
      <c r="SD309" s="82"/>
      <c r="SE309" s="82"/>
      <c r="SF309" s="82"/>
      <c r="SG309" s="82"/>
      <c r="SH309" s="82"/>
      <c r="SI309" s="82"/>
      <c r="SJ309" s="82"/>
      <c r="SK309" s="82"/>
      <c r="SL309" s="82"/>
      <c r="SM309" s="82"/>
      <c r="SN309" s="82"/>
      <c r="SO309" s="82"/>
      <c r="SP309" s="82"/>
      <c r="SQ309" s="82"/>
      <c r="SR309" s="82"/>
      <c r="SS309" s="82"/>
      <c r="ST309" s="82"/>
      <c r="SU309" s="82"/>
      <c r="SV309" s="82"/>
      <c r="SW309" s="82"/>
      <c r="SX309" s="82"/>
      <c r="SY309" s="82"/>
      <c r="SZ309" s="82"/>
      <c r="TA309" s="82"/>
      <c r="TB309" s="82"/>
      <c r="TC309" s="82"/>
      <c r="TD309" s="82"/>
      <c r="TE309" s="82"/>
      <c r="TF309" s="82"/>
      <c r="TG309" s="82"/>
      <c r="TH309" s="82"/>
      <c r="TI309" s="82"/>
      <c r="TJ309" s="82"/>
      <c r="TK309" s="82"/>
      <c r="TL309" s="82"/>
      <c r="TM309" s="82"/>
      <c r="TN309" s="82"/>
      <c r="TO309" s="82"/>
      <c r="TP309" s="82"/>
      <c r="TQ309" s="82"/>
      <c r="TR309" s="82"/>
      <c r="TS309" s="82"/>
      <c r="TT309" s="82"/>
      <c r="TU309" s="82"/>
      <c r="TV309" s="82"/>
      <c r="TW309" s="82"/>
      <c r="TX309" s="82"/>
      <c r="TY309" s="82"/>
      <c r="TZ309" s="82"/>
      <c r="UA309" s="82"/>
      <c r="UB309" s="82"/>
      <c r="UC309" s="82"/>
      <c r="UD309" s="82"/>
      <c r="UE309" s="82"/>
      <c r="UF309" s="82"/>
      <c r="UG309" s="82"/>
      <c r="UH309" s="82"/>
      <c r="UI309" s="82"/>
      <c r="UJ309" s="82"/>
      <c r="UK309" s="82"/>
      <c r="UL309" s="82"/>
      <c r="UM309" s="82"/>
      <c r="UN309" s="82"/>
      <c r="UO309" s="82"/>
      <c r="UP309" s="82"/>
      <c r="UQ309" s="82"/>
      <c r="UR309" s="82"/>
      <c r="US309" s="82"/>
      <c r="UT309" s="82"/>
      <c r="UU309" s="82"/>
      <c r="UV309" s="82"/>
      <c r="UW309" s="82"/>
      <c r="UX309" s="82"/>
      <c r="UY309" s="82"/>
      <c r="UZ309" s="82"/>
      <c r="VA309" s="82"/>
      <c r="VB309" s="82"/>
      <c r="VC309" s="82"/>
      <c r="VD309" s="82"/>
      <c r="VE309" s="82"/>
      <c r="VF309" s="82"/>
      <c r="VG309" s="82"/>
      <c r="VH309" s="82"/>
      <c r="VI309" s="82"/>
      <c r="VJ309" s="82"/>
      <c r="VK309" s="82"/>
      <c r="VL309" s="82"/>
      <c r="VM309" s="82"/>
      <c r="VN309" s="82"/>
      <c r="VO309" s="82"/>
      <c r="VP309" s="82"/>
      <c r="VQ309" s="82"/>
      <c r="VR309" s="82"/>
      <c r="VS309" s="82"/>
      <c r="VT309" s="82"/>
      <c r="VU309" s="82"/>
      <c r="VV309" s="82"/>
      <c r="VW309" s="82"/>
      <c r="VX309" s="82"/>
      <c r="VY309" s="82"/>
      <c r="VZ309" s="82"/>
      <c r="WA309" s="82"/>
      <c r="WB309" s="82"/>
      <c r="WC309" s="82"/>
      <c r="WD309" s="82"/>
      <c r="WE309" s="82"/>
      <c r="WF309" s="82"/>
      <c r="WG309" s="82"/>
      <c r="WH309" s="82"/>
      <c r="WI309" s="82"/>
      <c r="WJ309" s="82"/>
      <c r="WK309" s="82"/>
      <c r="WL309" s="82"/>
      <c r="WM309" s="82"/>
      <c r="WN309" s="82"/>
      <c r="WO309" s="82"/>
      <c r="WP309" s="82"/>
      <c r="WQ309" s="82"/>
      <c r="WR309" s="82"/>
      <c r="WS309" s="82"/>
      <c r="WT309" s="82"/>
      <c r="WU309" s="82"/>
      <c r="WV309" s="82"/>
      <c r="WW309" s="82"/>
      <c r="WX309" s="82"/>
      <c r="WY309" s="82"/>
      <c r="WZ309" s="82"/>
      <c r="XA309" s="82"/>
      <c r="XB309" s="82"/>
      <c r="XC309" s="82"/>
      <c r="XD309" s="82"/>
      <c r="XE309" s="82"/>
      <c r="XF309" s="82"/>
      <c r="XG309" s="82"/>
      <c r="XH309" s="82"/>
      <c r="XI309" s="82"/>
      <c r="XJ309" s="82"/>
      <c r="XK309" s="82"/>
      <c r="XL309" s="82"/>
      <c r="XM309" s="82"/>
      <c r="XN309" s="82"/>
      <c r="XO309" s="82"/>
      <c r="XP309" s="82"/>
      <c r="XQ309" s="82"/>
      <c r="XR309" s="82"/>
      <c r="XS309" s="82"/>
      <c r="XT309" s="82"/>
      <c r="XU309" s="82"/>
      <c r="XV309" s="82"/>
      <c r="XW309" s="82"/>
      <c r="XX309" s="82"/>
      <c r="XY309" s="82"/>
      <c r="XZ309" s="82"/>
      <c r="YA309" s="82"/>
      <c r="YB309" s="82"/>
      <c r="YC309" s="82"/>
      <c r="YD309" s="82"/>
      <c r="YE309" s="82"/>
      <c r="YF309" s="82"/>
      <c r="YG309" s="82"/>
      <c r="YH309" s="82"/>
      <c r="YI309" s="82"/>
      <c r="YJ309" s="82"/>
      <c r="YK309" s="82"/>
      <c r="YL309" s="82"/>
      <c r="YM309" s="82"/>
      <c r="YN309" s="82"/>
      <c r="YO309" s="82"/>
      <c r="YP309" s="82"/>
      <c r="YQ309" s="82"/>
      <c r="YR309" s="82"/>
      <c r="YS309" s="82"/>
      <c r="YT309" s="82"/>
      <c r="YU309" s="82"/>
      <c r="YV309" s="82"/>
      <c r="YW309" s="82"/>
      <c r="YX309" s="82"/>
      <c r="YY309" s="82"/>
      <c r="YZ309" s="82"/>
      <c r="ZA309" s="82"/>
      <c r="ZB309" s="82"/>
      <c r="ZC309" s="82"/>
      <c r="ZD309" s="82"/>
      <c r="ZE309" s="82"/>
      <c r="ZF309" s="82"/>
      <c r="ZG309" s="82"/>
      <c r="ZH309" s="82"/>
      <c r="ZI309" s="82"/>
      <c r="ZJ309" s="82"/>
      <c r="ZK309" s="82"/>
      <c r="ZL309" s="82"/>
      <c r="ZM309" s="82"/>
      <c r="ZN309" s="82"/>
      <c r="ZO309" s="82"/>
      <c r="ZP309" s="82"/>
      <c r="ZQ309" s="82"/>
      <c r="ZR309" s="82"/>
      <c r="ZS309" s="82"/>
      <c r="ZT309" s="82"/>
      <c r="ZU309" s="82"/>
      <c r="ZV309" s="82"/>
      <c r="ZW309" s="82"/>
      <c r="ZX309" s="82"/>
      <c r="ZY309" s="82"/>
      <c r="ZZ309" s="82"/>
      <c r="AAA309" s="82"/>
      <c r="AAB309" s="82"/>
      <c r="AAC309" s="82"/>
      <c r="AAD309" s="82"/>
      <c r="AAE309" s="82"/>
      <c r="AAF309" s="82"/>
      <c r="AAG309" s="82"/>
      <c r="AAH309" s="82"/>
      <c r="AAI309" s="82"/>
      <c r="AAJ309" s="82"/>
      <c r="AAK309" s="82"/>
      <c r="AAL309" s="82"/>
      <c r="AAM309" s="82"/>
      <c r="AAN309" s="82"/>
      <c r="AAO309" s="82"/>
      <c r="AAP309" s="82"/>
      <c r="AAQ309" s="82"/>
      <c r="AAR309" s="82"/>
      <c r="AAS309" s="82"/>
      <c r="AAT309" s="82"/>
      <c r="AAU309" s="82"/>
      <c r="AAV309" s="82"/>
      <c r="AAW309" s="82"/>
      <c r="AAX309" s="82"/>
      <c r="AAY309" s="82"/>
      <c r="AAZ309" s="82"/>
      <c r="ABA309" s="82"/>
      <c r="ABB309" s="82"/>
      <c r="ABC309" s="82"/>
      <c r="ABD309" s="82"/>
      <c r="ABE309" s="82"/>
      <c r="ABF309" s="82"/>
      <c r="ABG309" s="82"/>
      <c r="ABH309" s="82"/>
      <c r="ABI309" s="82"/>
      <c r="ABJ309" s="82"/>
      <c r="ABK309" s="82"/>
      <c r="ABL309" s="82"/>
      <c r="ABM309" s="82"/>
      <c r="ABN309" s="82"/>
      <c r="ABO309" s="82"/>
      <c r="ABP309" s="82"/>
      <c r="ABQ309" s="82"/>
      <c r="ABR309" s="82"/>
      <c r="ABS309" s="82"/>
      <c r="ABT309" s="82"/>
      <c r="ABU309" s="82"/>
      <c r="ABV309" s="82"/>
      <c r="ABW309" s="82"/>
      <c r="ABX309" s="82"/>
      <c r="ABY309" s="82"/>
      <c r="ABZ309" s="82"/>
      <c r="ACA309" s="82"/>
      <c r="ACB309" s="82"/>
      <c r="ACC309" s="82"/>
      <c r="ACD309" s="82"/>
      <c r="ACE309" s="82"/>
      <c r="ACF309" s="82"/>
      <c r="ACG309" s="82"/>
      <c r="ACH309" s="82"/>
      <c r="ACI309" s="82"/>
      <c r="ACJ309" s="82"/>
      <c r="ACK309" s="82"/>
      <c r="ACL309" s="82"/>
      <c r="ACM309" s="82"/>
      <c r="ACN309" s="82"/>
      <c r="ACO309" s="82"/>
      <c r="ACP309" s="82"/>
      <c r="ACQ309" s="82"/>
      <c r="ACR309" s="82"/>
      <c r="ACS309" s="82"/>
      <c r="ACT309" s="82"/>
      <c r="ACU309" s="82"/>
      <c r="ACV309" s="82"/>
      <c r="ACW309" s="82"/>
      <c r="ACX309" s="82"/>
      <c r="ACY309" s="82"/>
      <c r="ACZ309" s="82"/>
      <c r="ADA309" s="82"/>
      <c r="ADB309" s="82"/>
      <c r="ADC309" s="82"/>
      <c r="ADD309" s="82"/>
      <c r="ADE309" s="82"/>
      <c r="ADF309" s="82"/>
      <c r="ADG309" s="82"/>
      <c r="ADH309" s="82"/>
      <c r="ADI309" s="82"/>
      <c r="ADJ309" s="82"/>
      <c r="ADK309" s="82"/>
      <c r="ADL309" s="82"/>
      <c r="ADM309" s="82"/>
      <c r="ADN309" s="82"/>
      <c r="ADO309" s="82"/>
      <c r="ADP309" s="82"/>
      <c r="ADQ309" s="82"/>
      <c r="ADR309" s="82"/>
      <c r="ADS309" s="82"/>
      <c r="ADT309" s="82"/>
      <c r="ADU309" s="82"/>
      <c r="ADV309" s="82"/>
      <c r="ADW309" s="82"/>
      <c r="ADX309" s="82"/>
      <c r="ADY309" s="82"/>
      <c r="ADZ309" s="82"/>
      <c r="AEA309" s="82"/>
      <c r="AEB309" s="82"/>
      <c r="AEC309" s="82"/>
      <c r="AED309" s="82"/>
      <c r="AEE309" s="82"/>
      <c r="AEF309" s="82"/>
      <c r="AEG309" s="82"/>
      <c r="AEH309" s="82"/>
      <c r="AEI309" s="82"/>
      <c r="AEJ309" s="82"/>
      <c r="AEK309" s="82"/>
      <c r="AEL309" s="82"/>
      <c r="AEM309" s="82"/>
      <c r="AEN309" s="82"/>
      <c r="AEO309" s="82"/>
      <c r="AEP309" s="82"/>
      <c r="AEQ309" s="82"/>
      <c r="AER309" s="82"/>
      <c r="AES309" s="82"/>
      <c r="AET309" s="82"/>
      <c r="AEU309" s="82"/>
      <c r="AEV309" s="82"/>
      <c r="AEW309" s="82"/>
      <c r="AEX309" s="82"/>
      <c r="AEY309" s="82"/>
      <c r="AEZ309" s="82"/>
      <c r="AFA309" s="82"/>
      <c r="AFB309" s="82"/>
      <c r="AFC309" s="82"/>
      <c r="AFD309" s="82"/>
      <c r="AFE309" s="82"/>
      <c r="AFF309" s="82"/>
      <c r="AFG309" s="82"/>
      <c r="AFH309" s="82"/>
      <c r="AFI309" s="82"/>
      <c r="AFJ309" s="82"/>
      <c r="AFK309" s="82"/>
      <c r="AFL309" s="82"/>
      <c r="AFM309" s="82"/>
      <c r="AFN309" s="82"/>
      <c r="AFO309" s="82"/>
      <c r="AFP309" s="82"/>
      <c r="AFQ309" s="82"/>
      <c r="AFR309" s="82"/>
      <c r="AFS309" s="82"/>
      <c r="AFT309" s="82"/>
      <c r="AFU309" s="82"/>
      <c r="AFV309" s="82"/>
      <c r="AFW309" s="82"/>
      <c r="AFX309" s="82"/>
      <c r="AFY309" s="82"/>
      <c r="AFZ309" s="82"/>
      <c r="AGA309" s="82"/>
      <c r="AGB309" s="82"/>
      <c r="AGC309" s="82"/>
      <c r="AGD309" s="82"/>
      <c r="AGE309" s="82"/>
      <c r="AGF309" s="82"/>
      <c r="AGG309" s="82"/>
      <c r="AGH309" s="82"/>
      <c r="AGI309" s="82"/>
      <c r="AGJ309" s="82"/>
      <c r="AGK309" s="82"/>
      <c r="AGL309" s="82"/>
      <c r="AGM309" s="82"/>
      <c r="AGN309" s="82"/>
      <c r="AGO309" s="82"/>
      <c r="AGP309" s="82"/>
      <c r="AGQ309" s="82"/>
      <c r="AGR309" s="82"/>
      <c r="AGS309" s="82"/>
      <c r="AGT309" s="82"/>
      <c r="AGU309" s="82"/>
      <c r="AGV309" s="82"/>
      <c r="AGW309" s="82"/>
      <c r="AGX309" s="82"/>
      <c r="AGY309" s="82"/>
      <c r="AGZ309" s="82"/>
      <c r="AHA309" s="82"/>
      <c r="AHB309" s="82"/>
      <c r="AHC309" s="82"/>
      <c r="AHD309" s="82"/>
      <c r="AHE309" s="82"/>
      <c r="AHF309" s="82"/>
      <c r="AHG309" s="82"/>
      <c r="AHH309" s="82"/>
      <c r="AHI309" s="82"/>
      <c r="AHJ309" s="82"/>
      <c r="AHK309" s="82"/>
      <c r="AHL309" s="82"/>
      <c r="AHM309" s="82"/>
      <c r="AHN309" s="82"/>
      <c r="AHO309" s="82"/>
      <c r="AHP309" s="82"/>
      <c r="AHQ309" s="82"/>
      <c r="AHR309" s="82"/>
      <c r="AHS309" s="82"/>
      <c r="AHT309" s="82"/>
      <c r="AHU309" s="82"/>
      <c r="AHV309" s="82"/>
      <c r="AHW309" s="82"/>
      <c r="AHX309" s="82"/>
      <c r="AHY309" s="82"/>
      <c r="AHZ309" s="82"/>
      <c r="AIA309" s="82"/>
      <c r="AIB309" s="82"/>
      <c r="AIC309" s="82"/>
      <c r="AID309" s="82"/>
      <c r="AIE309" s="82"/>
      <c r="AIF309" s="82"/>
      <c r="AIG309" s="82"/>
      <c r="AIH309" s="82"/>
      <c r="AII309" s="82"/>
      <c r="AIJ309" s="82"/>
      <c r="AIK309" s="82"/>
      <c r="AIL309" s="82"/>
      <c r="AIM309" s="82"/>
      <c r="AIN309" s="82"/>
      <c r="AIO309" s="82"/>
      <c r="AIP309" s="82"/>
      <c r="AIQ309" s="82"/>
      <c r="AIR309" s="82"/>
      <c r="AIS309" s="82"/>
      <c r="AIT309" s="82"/>
      <c r="AIU309" s="82"/>
      <c r="AIV309" s="82"/>
      <c r="AIW309" s="82"/>
      <c r="AIX309" s="82"/>
      <c r="AIY309" s="82"/>
      <c r="AIZ309" s="82"/>
      <c r="AJA309" s="82"/>
      <c r="AJB309" s="82"/>
      <c r="AJC309" s="82"/>
      <c r="AJD309" s="82"/>
      <c r="AJE309" s="82"/>
      <c r="AJF309" s="82"/>
      <c r="AJG309" s="82"/>
      <c r="AJH309" s="82"/>
      <c r="AJI309" s="82"/>
      <c r="AJJ309" s="82"/>
      <c r="AJK309" s="82"/>
      <c r="AJL309" s="82"/>
      <c r="AJM309" s="82"/>
      <c r="AJN309" s="82"/>
      <c r="AJO309" s="82"/>
      <c r="AJP309" s="82"/>
      <c r="AJQ309" s="82"/>
      <c r="AJR309" s="82"/>
      <c r="AJS309" s="82"/>
      <c r="AJT309" s="82"/>
      <c r="AJU309" s="82"/>
      <c r="AJV309" s="82"/>
      <c r="AJW309" s="82"/>
      <c r="AJX309" s="82"/>
      <c r="AJY309" s="82"/>
      <c r="AJZ309" s="82"/>
      <c r="AKA309" s="82"/>
      <c r="AKB309" s="82"/>
      <c r="AKC309" s="82"/>
      <c r="AKD309" s="82"/>
      <c r="AKE309" s="82"/>
      <c r="AKF309" s="82"/>
      <c r="AKG309" s="82"/>
      <c r="AKH309" s="82"/>
      <c r="AKI309" s="82"/>
      <c r="AKJ309" s="82"/>
      <c r="AKK309" s="82"/>
      <c r="AKL309" s="82"/>
      <c r="AKM309" s="82"/>
      <c r="AKN309" s="82"/>
      <c r="AKO309" s="82"/>
      <c r="AKP309" s="82"/>
      <c r="AKQ309" s="82"/>
      <c r="AKR309" s="82"/>
      <c r="AKS309" s="82"/>
      <c r="AKT309" s="82"/>
      <c r="AKU309" s="82"/>
      <c r="AKV309" s="82"/>
      <c r="AKW309" s="82"/>
      <c r="AKX309" s="82"/>
      <c r="AKY309" s="82"/>
      <c r="AKZ309" s="82"/>
      <c r="ALA309" s="82"/>
      <c r="ALB309" s="82"/>
      <c r="ALC309" s="82"/>
      <c r="ALD309" s="82"/>
      <c r="ALE309" s="82"/>
      <c r="ALF309" s="82"/>
      <c r="ALG309" s="82"/>
      <c r="ALH309" s="82"/>
      <c r="ALI309" s="82"/>
      <c r="ALJ309" s="82"/>
      <c r="ALK309" s="82"/>
      <c r="ALL309" s="82"/>
      <c r="ALM309" s="82"/>
      <c r="ALN309" s="82"/>
      <c r="ALO309" s="82"/>
      <c r="ALP309" s="82"/>
      <c r="ALQ309" s="82"/>
      <c r="ALR309" s="82"/>
      <c r="ALS309" s="82"/>
      <c r="ALT309" s="82"/>
      <c r="ALU309" s="82"/>
      <c r="ALV309" s="82"/>
      <c r="ALW309" s="82"/>
      <c r="ALX309" s="82"/>
      <c r="ALY309" s="82"/>
      <c r="ALZ309" s="82"/>
      <c r="AMA309" s="82"/>
      <c r="AMB309" s="82"/>
      <c r="AMC309" s="82"/>
      <c r="AMD309" s="82"/>
      <c r="AME309" s="82"/>
      <c r="AMF309" s="82"/>
      <c r="AMG309" s="82"/>
      <c r="AMH309" s="82"/>
      <c r="AMI309" s="82"/>
      <c r="AMJ309" s="82"/>
    </row>
    <row r="310" spans="1:1024" s="84" customFormat="1" ht="32.25" customHeight="1" outlineLevel="1" x14ac:dyDescent="0.2">
      <c r="A310" s="96" t="s">
        <v>476</v>
      </c>
      <c r="B310" s="176" t="s">
        <v>361</v>
      </c>
      <c r="C310" s="176" t="s">
        <v>15</v>
      </c>
      <c r="D310" s="91" t="s">
        <v>687</v>
      </c>
      <c r="E310" s="90" t="s">
        <v>696</v>
      </c>
      <c r="F310" s="92">
        <v>7.12</v>
      </c>
      <c r="G310" s="92"/>
      <c r="H310" s="93"/>
      <c r="I310" s="94">
        <f t="shared" si="21"/>
        <v>0</v>
      </c>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c r="DW310" s="82"/>
      <c r="DX310" s="82"/>
      <c r="DY310" s="82"/>
      <c r="DZ310" s="82"/>
      <c r="EA310" s="82"/>
      <c r="EB310" s="82"/>
      <c r="EC310" s="82"/>
      <c r="ED310" s="82"/>
      <c r="EE310" s="82"/>
      <c r="EF310" s="82"/>
      <c r="EG310" s="82"/>
      <c r="EH310" s="82"/>
      <c r="EI310" s="82"/>
      <c r="EJ310" s="82"/>
      <c r="EK310" s="82"/>
      <c r="EL310" s="82"/>
      <c r="EM310" s="82"/>
      <c r="EN310" s="82"/>
      <c r="EO310" s="82"/>
      <c r="EP310" s="82"/>
      <c r="EQ310" s="82"/>
      <c r="ER310" s="82"/>
      <c r="ES310" s="82"/>
      <c r="ET310" s="82"/>
      <c r="EU310" s="82"/>
      <c r="EV310" s="82"/>
      <c r="EW310" s="82"/>
      <c r="EX310" s="82"/>
      <c r="EY310" s="82"/>
      <c r="EZ310" s="82"/>
      <c r="FA310" s="82"/>
      <c r="FB310" s="82"/>
      <c r="FC310" s="82"/>
      <c r="FD310" s="82"/>
      <c r="FE310" s="82"/>
      <c r="FF310" s="82"/>
      <c r="FG310" s="82"/>
      <c r="FH310" s="82"/>
      <c r="FI310" s="82"/>
      <c r="FJ310" s="82"/>
      <c r="FK310" s="82"/>
      <c r="FL310" s="82"/>
      <c r="FM310" s="82"/>
      <c r="FN310" s="82"/>
      <c r="FO310" s="82"/>
      <c r="FP310" s="82"/>
      <c r="FQ310" s="82"/>
      <c r="FR310" s="82"/>
      <c r="FS310" s="82"/>
      <c r="FT310" s="82"/>
      <c r="FU310" s="82"/>
      <c r="FV310" s="82"/>
      <c r="FW310" s="82"/>
      <c r="FX310" s="82"/>
      <c r="FY310" s="82"/>
      <c r="FZ310" s="82"/>
      <c r="GA310" s="82"/>
      <c r="GB310" s="82"/>
      <c r="GC310" s="82"/>
      <c r="GD310" s="82"/>
      <c r="GE310" s="82"/>
      <c r="GF310" s="82"/>
      <c r="GG310" s="82"/>
      <c r="GH310" s="82"/>
      <c r="GI310" s="82"/>
      <c r="GJ310" s="82"/>
      <c r="GK310" s="82"/>
      <c r="GL310" s="82"/>
      <c r="GM310" s="82"/>
      <c r="GN310" s="82"/>
      <c r="GO310" s="82"/>
      <c r="GP310" s="82"/>
      <c r="GQ310" s="82"/>
      <c r="GR310" s="82"/>
      <c r="GS310" s="82"/>
      <c r="GT310" s="82"/>
      <c r="GU310" s="82"/>
      <c r="GV310" s="82"/>
      <c r="GW310" s="82"/>
      <c r="GX310" s="82"/>
      <c r="GY310" s="82"/>
      <c r="GZ310" s="82"/>
      <c r="HA310" s="82"/>
      <c r="HB310" s="82"/>
      <c r="HC310" s="82"/>
      <c r="HD310" s="82"/>
      <c r="HE310" s="82"/>
      <c r="HF310" s="82"/>
      <c r="HG310" s="82"/>
      <c r="HH310" s="82"/>
      <c r="HI310" s="82"/>
      <c r="HJ310" s="82"/>
      <c r="HK310" s="82"/>
      <c r="HL310" s="82"/>
      <c r="HM310" s="82"/>
      <c r="HN310" s="82"/>
      <c r="HO310" s="82"/>
      <c r="HP310" s="82"/>
      <c r="HQ310" s="82"/>
      <c r="HR310" s="82"/>
      <c r="HS310" s="82"/>
      <c r="HT310" s="82"/>
      <c r="HU310" s="82"/>
      <c r="HV310" s="82"/>
      <c r="HW310" s="82"/>
      <c r="HX310" s="82"/>
      <c r="HY310" s="82"/>
      <c r="HZ310" s="82"/>
      <c r="IA310" s="82"/>
      <c r="IB310" s="82"/>
      <c r="IC310" s="82"/>
      <c r="ID310" s="82"/>
      <c r="IE310" s="82"/>
      <c r="IF310" s="82"/>
      <c r="IG310" s="82"/>
      <c r="IH310" s="82"/>
      <c r="II310" s="82"/>
      <c r="IJ310" s="82"/>
      <c r="IK310" s="82"/>
      <c r="IL310" s="82"/>
      <c r="IM310" s="82"/>
      <c r="IN310" s="82"/>
      <c r="IO310" s="82"/>
      <c r="IP310" s="82"/>
      <c r="IQ310" s="82"/>
      <c r="IR310" s="82"/>
      <c r="IS310" s="82"/>
      <c r="IT310" s="82"/>
      <c r="IU310" s="82"/>
      <c r="IV310" s="82"/>
      <c r="IW310" s="82"/>
      <c r="IX310" s="82"/>
      <c r="IY310" s="82"/>
      <c r="IZ310" s="82"/>
      <c r="JA310" s="82"/>
      <c r="JB310" s="82"/>
      <c r="JC310" s="82"/>
      <c r="JD310" s="82"/>
      <c r="JE310" s="82"/>
      <c r="JF310" s="82"/>
      <c r="JG310" s="82"/>
      <c r="JH310" s="82"/>
      <c r="JI310" s="82"/>
      <c r="JJ310" s="82"/>
      <c r="JK310" s="82"/>
      <c r="JL310" s="82"/>
      <c r="JM310" s="82"/>
      <c r="JN310" s="82"/>
      <c r="JO310" s="82"/>
      <c r="JP310" s="82"/>
      <c r="JQ310" s="82"/>
      <c r="JR310" s="82"/>
      <c r="JS310" s="82"/>
      <c r="JT310" s="82"/>
      <c r="JU310" s="82"/>
      <c r="JV310" s="82"/>
      <c r="JW310" s="82"/>
      <c r="JX310" s="82"/>
      <c r="JY310" s="82"/>
      <c r="JZ310" s="82"/>
      <c r="KA310" s="82"/>
      <c r="KB310" s="82"/>
      <c r="KC310" s="82"/>
      <c r="KD310" s="82"/>
      <c r="KE310" s="82"/>
      <c r="KF310" s="82"/>
      <c r="KG310" s="82"/>
      <c r="KH310" s="82"/>
      <c r="KI310" s="82"/>
      <c r="KJ310" s="82"/>
      <c r="KK310" s="82"/>
      <c r="KL310" s="82"/>
      <c r="KM310" s="82"/>
      <c r="KN310" s="82"/>
      <c r="KO310" s="82"/>
      <c r="KP310" s="82"/>
      <c r="KQ310" s="82"/>
      <c r="KR310" s="82"/>
      <c r="KS310" s="82"/>
      <c r="KT310" s="82"/>
      <c r="KU310" s="82"/>
      <c r="KV310" s="82"/>
      <c r="KW310" s="82"/>
      <c r="KX310" s="82"/>
      <c r="KY310" s="82"/>
      <c r="KZ310" s="82"/>
      <c r="LA310" s="82"/>
      <c r="LB310" s="82"/>
      <c r="LC310" s="82"/>
      <c r="LD310" s="82"/>
      <c r="LE310" s="82"/>
      <c r="LF310" s="82"/>
      <c r="LG310" s="82"/>
      <c r="LH310" s="82"/>
      <c r="LI310" s="82"/>
      <c r="LJ310" s="82"/>
      <c r="LK310" s="82"/>
      <c r="LL310" s="82"/>
      <c r="LM310" s="82"/>
      <c r="LN310" s="82"/>
      <c r="LO310" s="82"/>
      <c r="LP310" s="82"/>
      <c r="LQ310" s="82"/>
      <c r="LR310" s="82"/>
      <c r="LS310" s="82"/>
      <c r="LT310" s="82"/>
      <c r="LU310" s="82"/>
      <c r="LV310" s="82"/>
      <c r="LW310" s="82"/>
      <c r="LX310" s="82"/>
      <c r="LY310" s="82"/>
      <c r="LZ310" s="82"/>
      <c r="MA310" s="82"/>
      <c r="MB310" s="82"/>
      <c r="MC310" s="82"/>
      <c r="MD310" s="82"/>
      <c r="ME310" s="82"/>
      <c r="MF310" s="82"/>
      <c r="MG310" s="82"/>
      <c r="MH310" s="82"/>
      <c r="MI310" s="82"/>
      <c r="MJ310" s="82"/>
      <c r="MK310" s="82"/>
      <c r="ML310" s="82"/>
      <c r="MM310" s="82"/>
      <c r="MN310" s="82"/>
      <c r="MO310" s="82"/>
      <c r="MP310" s="82"/>
      <c r="MQ310" s="82"/>
      <c r="MR310" s="82"/>
      <c r="MS310" s="82"/>
      <c r="MT310" s="82"/>
      <c r="MU310" s="82"/>
      <c r="MV310" s="82"/>
      <c r="MW310" s="82"/>
      <c r="MX310" s="82"/>
      <c r="MY310" s="82"/>
      <c r="MZ310" s="82"/>
      <c r="NA310" s="82"/>
      <c r="NB310" s="82"/>
      <c r="NC310" s="82"/>
      <c r="ND310" s="82"/>
      <c r="NE310" s="82"/>
      <c r="NF310" s="82"/>
      <c r="NG310" s="82"/>
      <c r="NH310" s="82"/>
      <c r="NI310" s="82"/>
      <c r="NJ310" s="82"/>
      <c r="NK310" s="82"/>
      <c r="NL310" s="82"/>
      <c r="NM310" s="82"/>
      <c r="NN310" s="82"/>
      <c r="NO310" s="82"/>
      <c r="NP310" s="82"/>
      <c r="NQ310" s="82"/>
      <c r="NR310" s="82"/>
      <c r="NS310" s="82"/>
      <c r="NT310" s="82"/>
      <c r="NU310" s="82"/>
      <c r="NV310" s="82"/>
      <c r="NW310" s="82"/>
      <c r="NX310" s="82"/>
      <c r="NY310" s="82"/>
      <c r="NZ310" s="82"/>
      <c r="OA310" s="82"/>
      <c r="OB310" s="82"/>
      <c r="OC310" s="82"/>
      <c r="OD310" s="82"/>
      <c r="OE310" s="82"/>
      <c r="OF310" s="82"/>
      <c r="OG310" s="82"/>
      <c r="OH310" s="82"/>
      <c r="OI310" s="82"/>
      <c r="OJ310" s="82"/>
      <c r="OK310" s="82"/>
      <c r="OL310" s="82"/>
      <c r="OM310" s="82"/>
      <c r="ON310" s="82"/>
      <c r="OO310" s="82"/>
      <c r="OP310" s="82"/>
      <c r="OQ310" s="82"/>
      <c r="OR310" s="82"/>
      <c r="OS310" s="82"/>
      <c r="OT310" s="82"/>
      <c r="OU310" s="82"/>
      <c r="OV310" s="82"/>
      <c r="OW310" s="82"/>
      <c r="OX310" s="82"/>
      <c r="OY310" s="82"/>
      <c r="OZ310" s="82"/>
      <c r="PA310" s="82"/>
      <c r="PB310" s="82"/>
      <c r="PC310" s="82"/>
      <c r="PD310" s="82"/>
      <c r="PE310" s="82"/>
      <c r="PF310" s="82"/>
      <c r="PG310" s="82"/>
      <c r="PH310" s="82"/>
      <c r="PI310" s="82"/>
      <c r="PJ310" s="82"/>
      <c r="PK310" s="82"/>
      <c r="PL310" s="82"/>
      <c r="PM310" s="82"/>
      <c r="PN310" s="82"/>
      <c r="PO310" s="82"/>
      <c r="PP310" s="82"/>
      <c r="PQ310" s="82"/>
      <c r="PR310" s="82"/>
      <c r="PS310" s="82"/>
      <c r="PT310" s="82"/>
      <c r="PU310" s="82"/>
      <c r="PV310" s="82"/>
      <c r="PW310" s="82"/>
      <c r="PX310" s="82"/>
      <c r="PY310" s="82"/>
      <c r="PZ310" s="82"/>
      <c r="QA310" s="82"/>
      <c r="QB310" s="82"/>
      <c r="QC310" s="82"/>
      <c r="QD310" s="82"/>
      <c r="QE310" s="82"/>
      <c r="QF310" s="82"/>
      <c r="QG310" s="82"/>
      <c r="QH310" s="82"/>
      <c r="QI310" s="82"/>
      <c r="QJ310" s="82"/>
      <c r="QK310" s="82"/>
      <c r="QL310" s="82"/>
      <c r="QM310" s="82"/>
      <c r="QN310" s="82"/>
      <c r="QO310" s="82"/>
      <c r="QP310" s="82"/>
      <c r="QQ310" s="82"/>
      <c r="QR310" s="82"/>
      <c r="QS310" s="82"/>
      <c r="QT310" s="82"/>
      <c r="QU310" s="82"/>
      <c r="QV310" s="82"/>
      <c r="QW310" s="82"/>
      <c r="QX310" s="82"/>
      <c r="QY310" s="82"/>
      <c r="QZ310" s="82"/>
      <c r="RA310" s="82"/>
      <c r="RB310" s="82"/>
      <c r="RC310" s="82"/>
      <c r="RD310" s="82"/>
      <c r="RE310" s="82"/>
      <c r="RF310" s="82"/>
      <c r="RG310" s="82"/>
      <c r="RH310" s="82"/>
      <c r="RI310" s="82"/>
      <c r="RJ310" s="82"/>
      <c r="RK310" s="82"/>
      <c r="RL310" s="82"/>
      <c r="RM310" s="82"/>
      <c r="RN310" s="82"/>
      <c r="RO310" s="82"/>
      <c r="RP310" s="82"/>
      <c r="RQ310" s="82"/>
      <c r="RR310" s="82"/>
      <c r="RS310" s="82"/>
      <c r="RT310" s="82"/>
      <c r="RU310" s="82"/>
      <c r="RV310" s="82"/>
      <c r="RW310" s="82"/>
      <c r="RX310" s="82"/>
      <c r="RY310" s="82"/>
      <c r="RZ310" s="82"/>
      <c r="SA310" s="82"/>
      <c r="SB310" s="82"/>
      <c r="SC310" s="82"/>
      <c r="SD310" s="82"/>
      <c r="SE310" s="82"/>
      <c r="SF310" s="82"/>
      <c r="SG310" s="82"/>
      <c r="SH310" s="82"/>
      <c r="SI310" s="82"/>
      <c r="SJ310" s="82"/>
      <c r="SK310" s="82"/>
      <c r="SL310" s="82"/>
      <c r="SM310" s="82"/>
      <c r="SN310" s="82"/>
      <c r="SO310" s="82"/>
      <c r="SP310" s="82"/>
      <c r="SQ310" s="82"/>
      <c r="SR310" s="82"/>
      <c r="SS310" s="82"/>
      <c r="ST310" s="82"/>
      <c r="SU310" s="82"/>
      <c r="SV310" s="82"/>
      <c r="SW310" s="82"/>
      <c r="SX310" s="82"/>
      <c r="SY310" s="82"/>
      <c r="SZ310" s="82"/>
      <c r="TA310" s="82"/>
      <c r="TB310" s="82"/>
      <c r="TC310" s="82"/>
      <c r="TD310" s="82"/>
      <c r="TE310" s="82"/>
      <c r="TF310" s="82"/>
      <c r="TG310" s="82"/>
      <c r="TH310" s="82"/>
      <c r="TI310" s="82"/>
      <c r="TJ310" s="82"/>
      <c r="TK310" s="82"/>
      <c r="TL310" s="82"/>
      <c r="TM310" s="82"/>
      <c r="TN310" s="82"/>
      <c r="TO310" s="82"/>
      <c r="TP310" s="82"/>
      <c r="TQ310" s="82"/>
      <c r="TR310" s="82"/>
      <c r="TS310" s="82"/>
      <c r="TT310" s="82"/>
      <c r="TU310" s="82"/>
      <c r="TV310" s="82"/>
      <c r="TW310" s="82"/>
      <c r="TX310" s="82"/>
      <c r="TY310" s="82"/>
      <c r="TZ310" s="82"/>
      <c r="UA310" s="82"/>
      <c r="UB310" s="82"/>
      <c r="UC310" s="82"/>
      <c r="UD310" s="82"/>
      <c r="UE310" s="82"/>
      <c r="UF310" s="82"/>
      <c r="UG310" s="82"/>
      <c r="UH310" s="82"/>
      <c r="UI310" s="82"/>
      <c r="UJ310" s="82"/>
      <c r="UK310" s="82"/>
      <c r="UL310" s="82"/>
      <c r="UM310" s="82"/>
      <c r="UN310" s="82"/>
      <c r="UO310" s="82"/>
      <c r="UP310" s="82"/>
      <c r="UQ310" s="82"/>
      <c r="UR310" s="82"/>
      <c r="US310" s="82"/>
      <c r="UT310" s="82"/>
      <c r="UU310" s="82"/>
      <c r="UV310" s="82"/>
      <c r="UW310" s="82"/>
      <c r="UX310" s="82"/>
      <c r="UY310" s="82"/>
      <c r="UZ310" s="82"/>
      <c r="VA310" s="82"/>
      <c r="VB310" s="82"/>
      <c r="VC310" s="82"/>
      <c r="VD310" s="82"/>
      <c r="VE310" s="82"/>
      <c r="VF310" s="82"/>
      <c r="VG310" s="82"/>
      <c r="VH310" s="82"/>
      <c r="VI310" s="82"/>
      <c r="VJ310" s="82"/>
      <c r="VK310" s="82"/>
      <c r="VL310" s="82"/>
      <c r="VM310" s="82"/>
      <c r="VN310" s="82"/>
      <c r="VO310" s="82"/>
      <c r="VP310" s="82"/>
      <c r="VQ310" s="82"/>
      <c r="VR310" s="82"/>
      <c r="VS310" s="82"/>
      <c r="VT310" s="82"/>
      <c r="VU310" s="82"/>
      <c r="VV310" s="82"/>
      <c r="VW310" s="82"/>
      <c r="VX310" s="82"/>
      <c r="VY310" s="82"/>
      <c r="VZ310" s="82"/>
      <c r="WA310" s="82"/>
      <c r="WB310" s="82"/>
      <c r="WC310" s="82"/>
      <c r="WD310" s="82"/>
      <c r="WE310" s="82"/>
      <c r="WF310" s="82"/>
      <c r="WG310" s="82"/>
      <c r="WH310" s="82"/>
      <c r="WI310" s="82"/>
      <c r="WJ310" s="82"/>
      <c r="WK310" s="82"/>
      <c r="WL310" s="82"/>
      <c r="WM310" s="82"/>
      <c r="WN310" s="82"/>
      <c r="WO310" s="82"/>
      <c r="WP310" s="82"/>
      <c r="WQ310" s="82"/>
      <c r="WR310" s="82"/>
      <c r="WS310" s="82"/>
      <c r="WT310" s="82"/>
      <c r="WU310" s="82"/>
      <c r="WV310" s="82"/>
      <c r="WW310" s="82"/>
      <c r="WX310" s="82"/>
      <c r="WY310" s="82"/>
      <c r="WZ310" s="82"/>
      <c r="XA310" s="82"/>
      <c r="XB310" s="82"/>
      <c r="XC310" s="82"/>
      <c r="XD310" s="82"/>
      <c r="XE310" s="82"/>
      <c r="XF310" s="82"/>
      <c r="XG310" s="82"/>
      <c r="XH310" s="82"/>
      <c r="XI310" s="82"/>
      <c r="XJ310" s="82"/>
      <c r="XK310" s="82"/>
      <c r="XL310" s="82"/>
      <c r="XM310" s="82"/>
      <c r="XN310" s="82"/>
      <c r="XO310" s="82"/>
      <c r="XP310" s="82"/>
      <c r="XQ310" s="82"/>
      <c r="XR310" s="82"/>
      <c r="XS310" s="82"/>
      <c r="XT310" s="82"/>
      <c r="XU310" s="82"/>
      <c r="XV310" s="82"/>
      <c r="XW310" s="82"/>
      <c r="XX310" s="82"/>
      <c r="XY310" s="82"/>
      <c r="XZ310" s="82"/>
      <c r="YA310" s="82"/>
      <c r="YB310" s="82"/>
      <c r="YC310" s="82"/>
      <c r="YD310" s="82"/>
      <c r="YE310" s="82"/>
      <c r="YF310" s="82"/>
      <c r="YG310" s="82"/>
      <c r="YH310" s="82"/>
      <c r="YI310" s="82"/>
      <c r="YJ310" s="82"/>
      <c r="YK310" s="82"/>
      <c r="YL310" s="82"/>
      <c r="YM310" s="82"/>
      <c r="YN310" s="82"/>
      <c r="YO310" s="82"/>
      <c r="YP310" s="82"/>
      <c r="YQ310" s="82"/>
      <c r="YR310" s="82"/>
      <c r="YS310" s="82"/>
      <c r="YT310" s="82"/>
      <c r="YU310" s="82"/>
      <c r="YV310" s="82"/>
      <c r="YW310" s="82"/>
      <c r="YX310" s="82"/>
      <c r="YY310" s="82"/>
      <c r="YZ310" s="82"/>
      <c r="ZA310" s="82"/>
      <c r="ZB310" s="82"/>
      <c r="ZC310" s="82"/>
      <c r="ZD310" s="82"/>
      <c r="ZE310" s="82"/>
      <c r="ZF310" s="82"/>
      <c r="ZG310" s="82"/>
      <c r="ZH310" s="82"/>
      <c r="ZI310" s="82"/>
      <c r="ZJ310" s="82"/>
      <c r="ZK310" s="82"/>
      <c r="ZL310" s="82"/>
      <c r="ZM310" s="82"/>
      <c r="ZN310" s="82"/>
      <c r="ZO310" s="82"/>
      <c r="ZP310" s="82"/>
      <c r="ZQ310" s="82"/>
      <c r="ZR310" s="82"/>
      <c r="ZS310" s="82"/>
      <c r="ZT310" s="82"/>
      <c r="ZU310" s="82"/>
      <c r="ZV310" s="82"/>
      <c r="ZW310" s="82"/>
      <c r="ZX310" s="82"/>
      <c r="ZY310" s="82"/>
      <c r="ZZ310" s="82"/>
      <c r="AAA310" s="82"/>
      <c r="AAB310" s="82"/>
      <c r="AAC310" s="82"/>
      <c r="AAD310" s="82"/>
      <c r="AAE310" s="82"/>
      <c r="AAF310" s="82"/>
      <c r="AAG310" s="82"/>
      <c r="AAH310" s="82"/>
      <c r="AAI310" s="82"/>
      <c r="AAJ310" s="82"/>
      <c r="AAK310" s="82"/>
      <c r="AAL310" s="82"/>
      <c r="AAM310" s="82"/>
      <c r="AAN310" s="82"/>
      <c r="AAO310" s="82"/>
      <c r="AAP310" s="82"/>
      <c r="AAQ310" s="82"/>
      <c r="AAR310" s="82"/>
      <c r="AAS310" s="82"/>
      <c r="AAT310" s="82"/>
      <c r="AAU310" s="82"/>
      <c r="AAV310" s="82"/>
      <c r="AAW310" s="82"/>
      <c r="AAX310" s="82"/>
      <c r="AAY310" s="82"/>
      <c r="AAZ310" s="82"/>
      <c r="ABA310" s="82"/>
      <c r="ABB310" s="82"/>
      <c r="ABC310" s="82"/>
      <c r="ABD310" s="82"/>
      <c r="ABE310" s="82"/>
      <c r="ABF310" s="82"/>
      <c r="ABG310" s="82"/>
      <c r="ABH310" s="82"/>
      <c r="ABI310" s="82"/>
      <c r="ABJ310" s="82"/>
      <c r="ABK310" s="82"/>
      <c r="ABL310" s="82"/>
      <c r="ABM310" s="82"/>
      <c r="ABN310" s="82"/>
      <c r="ABO310" s="82"/>
      <c r="ABP310" s="82"/>
      <c r="ABQ310" s="82"/>
      <c r="ABR310" s="82"/>
      <c r="ABS310" s="82"/>
      <c r="ABT310" s="82"/>
      <c r="ABU310" s="82"/>
      <c r="ABV310" s="82"/>
      <c r="ABW310" s="82"/>
      <c r="ABX310" s="82"/>
      <c r="ABY310" s="82"/>
      <c r="ABZ310" s="82"/>
      <c r="ACA310" s="82"/>
      <c r="ACB310" s="82"/>
      <c r="ACC310" s="82"/>
      <c r="ACD310" s="82"/>
      <c r="ACE310" s="82"/>
      <c r="ACF310" s="82"/>
      <c r="ACG310" s="82"/>
      <c r="ACH310" s="82"/>
      <c r="ACI310" s="82"/>
      <c r="ACJ310" s="82"/>
      <c r="ACK310" s="82"/>
      <c r="ACL310" s="82"/>
      <c r="ACM310" s="82"/>
      <c r="ACN310" s="82"/>
      <c r="ACO310" s="82"/>
      <c r="ACP310" s="82"/>
      <c r="ACQ310" s="82"/>
      <c r="ACR310" s="82"/>
      <c r="ACS310" s="82"/>
      <c r="ACT310" s="82"/>
      <c r="ACU310" s="82"/>
      <c r="ACV310" s="82"/>
      <c r="ACW310" s="82"/>
      <c r="ACX310" s="82"/>
      <c r="ACY310" s="82"/>
      <c r="ACZ310" s="82"/>
      <c r="ADA310" s="82"/>
      <c r="ADB310" s="82"/>
      <c r="ADC310" s="82"/>
      <c r="ADD310" s="82"/>
      <c r="ADE310" s="82"/>
      <c r="ADF310" s="82"/>
      <c r="ADG310" s="82"/>
      <c r="ADH310" s="82"/>
      <c r="ADI310" s="82"/>
      <c r="ADJ310" s="82"/>
      <c r="ADK310" s="82"/>
      <c r="ADL310" s="82"/>
      <c r="ADM310" s="82"/>
      <c r="ADN310" s="82"/>
      <c r="ADO310" s="82"/>
      <c r="ADP310" s="82"/>
      <c r="ADQ310" s="82"/>
      <c r="ADR310" s="82"/>
      <c r="ADS310" s="82"/>
      <c r="ADT310" s="82"/>
      <c r="ADU310" s="82"/>
      <c r="ADV310" s="82"/>
      <c r="ADW310" s="82"/>
      <c r="ADX310" s="82"/>
      <c r="ADY310" s="82"/>
      <c r="ADZ310" s="82"/>
      <c r="AEA310" s="82"/>
      <c r="AEB310" s="82"/>
      <c r="AEC310" s="82"/>
      <c r="AED310" s="82"/>
      <c r="AEE310" s="82"/>
      <c r="AEF310" s="82"/>
      <c r="AEG310" s="82"/>
      <c r="AEH310" s="82"/>
      <c r="AEI310" s="82"/>
      <c r="AEJ310" s="82"/>
      <c r="AEK310" s="82"/>
      <c r="AEL310" s="82"/>
      <c r="AEM310" s="82"/>
      <c r="AEN310" s="82"/>
      <c r="AEO310" s="82"/>
      <c r="AEP310" s="82"/>
      <c r="AEQ310" s="82"/>
      <c r="AER310" s="82"/>
      <c r="AES310" s="82"/>
      <c r="AET310" s="82"/>
      <c r="AEU310" s="82"/>
      <c r="AEV310" s="82"/>
      <c r="AEW310" s="82"/>
      <c r="AEX310" s="82"/>
      <c r="AEY310" s="82"/>
      <c r="AEZ310" s="82"/>
      <c r="AFA310" s="82"/>
      <c r="AFB310" s="82"/>
      <c r="AFC310" s="82"/>
      <c r="AFD310" s="82"/>
      <c r="AFE310" s="82"/>
      <c r="AFF310" s="82"/>
      <c r="AFG310" s="82"/>
      <c r="AFH310" s="82"/>
      <c r="AFI310" s="82"/>
      <c r="AFJ310" s="82"/>
      <c r="AFK310" s="82"/>
      <c r="AFL310" s="82"/>
      <c r="AFM310" s="82"/>
      <c r="AFN310" s="82"/>
      <c r="AFO310" s="82"/>
      <c r="AFP310" s="82"/>
      <c r="AFQ310" s="82"/>
      <c r="AFR310" s="82"/>
      <c r="AFS310" s="82"/>
      <c r="AFT310" s="82"/>
      <c r="AFU310" s="82"/>
      <c r="AFV310" s="82"/>
      <c r="AFW310" s="82"/>
      <c r="AFX310" s="82"/>
      <c r="AFY310" s="82"/>
      <c r="AFZ310" s="82"/>
      <c r="AGA310" s="82"/>
      <c r="AGB310" s="82"/>
      <c r="AGC310" s="82"/>
      <c r="AGD310" s="82"/>
      <c r="AGE310" s="82"/>
      <c r="AGF310" s="82"/>
      <c r="AGG310" s="82"/>
      <c r="AGH310" s="82"/>
      <c r="AGI310" s="82"/>
      <c r="AGJ310" s="82"/>
      <c r="AGK310" s="82"/>
      <c r="AGL310" s="82"/>
      <c r="AGM310" s="82"/>
      <c r="AGN310" s="82"/>
      <c r="AGO310" s="82"/>
      <c r="AGP310" s="82"/>
      <c r="AGQ310" s="82"/>
      <c r="AGR310" s="82"/>
      <c r="AGS310" s="82"/>
      <c r="AGT310" s="82"/>
      <c r="AGU310" s="82"/>
      <c r="AGV310" s="82"/>
      <c r="AGW310" s="82"/>
      <c r="AGX310" s="82"/>
      <c r="AGY310" s="82"/>
      <c r="AGZ310" s="82"/>
      <c r="AHA310" s="82"/>
      <c r="AHB310" s="82"/>
      <c r="AHC310" s="82"/>
      <c r="AHD310" s="82"/>
      <c r="AHE310" s="82"/>
      <c r="AHF310" s="82"/>
      <c r="AHG310" s="82"/>
      <c r="AHH310" s="82"/>
      <c r="AHI310" s="82"/>
      <c r="AHJ310" s="82"/>
      <c r="AHK310" s="82"/>
      <c r="AHL310" s="82"/>
      <c r="AHM310" s="82"/>
      <c r="AHN310" s="82"/>
      <c r="AHO310" s="82"/>
      <c r="AHP310" s="82"/>
      <c r="AHQ310" s="82"/>
      <c r="AHR310" s="82"/>
      <c r="AHS310" s="82"/>
      <c r="AHT310" s="82"/>
      <c r="AHU310" s="82"/>
      <c r="AHV310" s="82"/>
      <c r="AHW310" s="82"/>
      <c r="AHX310" s="82"/>
      <c r="AHY310" s="82"/>
      <c r="AHZ310" s="82"/>
      <c r="AIA310" s="82"/>
      <c r="AIB310" s="82"/>
      <c r="AIC310" s="82"/>
      <c r="AID310" s="82"/>
      <c r="AIE310" s="82"/>
      <c r="AIF310" s="82"/>
      <c r="AIG310" s="82"/>
      <c r="AIH310" s="82"/>
      <c r="AII310" s="82"/>
      <c r="AIJ310" s="82"/>
      <c r="AIK310" s="82"/>
      <c r="AIL310" s="82"/>
      <c r="AIM310" s="82"/>
      <c r="AIN310" s="82"/>
      <c r="AIO310" s="82"/>
      <c r="AIP310" s="82"/>
      <c r="AIQ310" s="82"/>
      <c r="AIR310" s="82"/>
      <c r="AIS310" s="82"/>
      <c r="AIT310" s="82"/>
      <c r="AIU310" s="82"/>
      <c r="AIV310" s="82"/>
      <c r="AIW310" s="82"/>
      <c r="AIX310" s="82"/>
      <c r="AIY310" s="82"/>
      <c r="AIZ310" s="82"/>
      <c r="AJA310" s="82"/>
      <c r="AJB310" s="82"/>
      <c r="AJC310" s="82"/>
      <c r="AJD310" s="82"/>
      <c r="AJE310" s="82"/>
      <c r="AJF310" s="82"/>
      <c r="AJG310" s="82"/>
      <c r="AJH310" s="82"/>
      <c r="AJI310" s="82"/>
      <c r="AJJ310" s="82"/>
      <c r="AJK310" s="82"/>
      <c r="AJL310" s="82"/>
      <c r="AJM310" s="82"/>
      <c r="AJN310" s="82"/>
      <c r="AJO310" s="82"/>
      <c r="AJP310" s="82"/>
      <c r="AJQ310" s="82"/>
      <c r="AJR310" s="82"/>
      <c r="AJS310" s="82"/>
      <c r="AJT310" s="82"/>
      <c r="AJU310" s="82"/>
      <c r="AJV310" s="82"/>
      <c r="AJW310" s="82"/>
      <c r="AJX310" s="82"/>
      <c r="AJY310" s="82"/>
      <c r="AJZ310" s="82"/>
      <c r="AKA310" s="82"/>
      <c r="AKB310" s="82"/>
      <c r="AKC310" s="82"/>
      <c r="AKD310" s="82"/>
      <c r="AKE310" s="82"/>
      <c r="AKF310" s="82"/>
      <c r="AKG310" s="82"/>
      <c r="AKH310" s="82"/>
      <c r="AKI310" s="82"/>
      <c r="AKJ310" s="82"/>
      <c r="AKK310" s="82"/>
      <c r="AKL310" s="82"/>
      <c r="AKM310" s="82"/>
      <c r="AKN310" s="82"/>
      <c r="AKO310" s="82"/>
      <c r="AKP310" s="82"/>
      <c r="AKQ310" s="82"/>
      <c r="AKR310" s="82"/>
      <c r="AKS310" s="82"/>
      <c r="AKT310" s="82"/>
      <c r="AKU310" s="82"/>
      <c r="AKV310" s="82"/>
      <c r="AKW310" s="82"/>
      <c r="AKX310" s="82"/>
      <c r="AKY310" s="82"/>
      <c r="AKZ310" s="82"/>
      <c r="ALA310" s="82"/>
      <c r="ALB310" s="82"/>
      <c r="ALC310" s="82"/>
      <c r="ALD310" s="82"/>
      <c r="ALE310" s="82"/>
      <c r="ALF310" s="82"/>
      <c r="ALG310" s="82"/>
      <c r="ALH310" s="82"/>
      <c r="ALI310" s="82"/>
      <c r="ALJ310" s="82"/>
      <c r="ALK310" s="82"/>
      <c r="ALL310" s="82"/>
      <c r="ALM310" s="82"/>
      <c r="ALN310" s="82"/>
      <c r="ALO310" s="82"/>
      <c r="ALP310" s="82"/>
      <c r="ALQ310" s="82"/>
      <c r="ALR310" s="82"/>
      <c r="ALS310" s="82"/>
      <c r="ALT310" s="82"/>
      <c r="ALU310" s="82"/>
      <c r="ALV310" s="82"/>
      <c r="ALW310" s="82"/>
      <c r="ALX310" s="82"/>
      <c r="ALY310" s="82"/>
      <c r="ALZ310" s="82"/>
      <c r="AMA310" s="82"/>
      <c r="AMB310" s="82"/>
      <c r="AMC310" s="82"/>
      <c r="AMD310" s="82"/>
      <c r="AME310" s="82"/>
      <c r="AMF310" s="82"/>
      <c r="AMG310" s="82"/>
      <c r="AMH310" s="82"/>
      <c r="AMI310" s="82"/>
      <c r="AMJ310" s="82"/>
    </row>
    <row r="311" spans="1:1024" s="84" customFormat="1" ht="25.5" outlineLevel="1" x14ac:dyDescent="0.2">
      <c r="A311" s="96" t="s">
        <v>477</v>
      </c>
      <c r="B311" s="176" t="s">
        <v>361</v>
      </c>
      <c r="C311" s="176" t="s">
        <v>15</v>
      </c>
      <c r="D311" s="91" t="s">
        <v>688</v>
      </c>
      <c r="E311" s="90" t="s">
        <v>696</v>
      </c>
      <c r="F311" s="92">
        <v>7.1</v>
      </c>
      <c r="G311" s="92"/>
      <c r="H311" s="93"/>
      <c r="I311" s="94">
        <f t="shared" si="21"/>
        <v>0</v>
      </c>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c r="DR311" s="82"/>
      <c r="DS311" s="82"/>
      <c r="DT311" s="82"/>
      <c r="DU311" s="82"/>
      <c r="DV311" s="82"/>
      <c r="DW311" s="82"/>
      <c r="DX311" s="82"/>
      <c r="DY311" s="82"/>
      <c r="DZ311" s="82"/>
      <c r="EA311" s="82"/>
      <c r="EB311" s="82"/>
      <c r="EC311" s="82"/>
      <c r="ED311" s="82"/>
      <c r="EE311" s="82"/>
      <c r="EF311" s="82"/>
      <c r="EG311" s="82"/>
      <c r="EH311" s="82"/>
      <c r="EI311" s="82"/>
      <c r="EJ311" s="82"/>
      <c r="EK311" s="82"/>
      <c r="EL311" s="82"/>
      <c r="EM311" s="82"/>
      <c r="EN311" s="82"/>
      <c r="EO311" s="82"/>
      <c r="EP311" s="82"/>
      <c r="EQ311" s="82"/>
      <c r="ER311" s="82"/>
      <c r="ES311" s="82"/>
      <c r="ET311" s="82"/>
      <c r="EU311" s="82"/>
      <c r="EV311" s="82"/>
      <c r="EW311" s="82"/>
      <c r="EX311" s="82"/>
      <c r="EY311" s="82"/>
      <c r="EZ311" s="82"/>
      <c r="FA311" s="82"/>
      <c r="FB311" s="82"/>
      <c r="FC311" s="82"/>
      <c r="FD311" s="82"/>
      <c r="FE311" s="82"/>
      <c r="FF311" s="82"/>
      <c r="FG311" s="82"/>
      <c r="FH311" s="82"/>
      <c r="FI311" s="82"/>
      <c r="FJ311" s="82"/>
      <c r="FK311" s="82"/>
      <c r="FL311" s="82"/>
      <c r="FM311" s="82"/>
      <c r="FN311" s="82"/>
      <c r="FO311" s="82"/>
      <c r="FP311" s="82"/>
      <c r="FQ311" s="82"/>
      <c r="FR311" s="82"/>
      <c r="FS311" s="82"/>
      <c r="FT311" s="82"/>
      <c r="FU311" s="82"/>
      <c r="FV311" s="82"/>
      <c r="FW311" s="82"/>
      <c r="FX311" s="82"/>
      <c r="FY311" s="82"/>
      <c r="FZ311" s="82"/>
      <c r="GA311" s="82"/>
      <c r="GB311" s="82"/>
      <c r="GC311" s="82"/>
      <c r="GD311" s="82"/>
      <c r="GE311" s="82"/>
      <c r="GF311" s="82"/>
      <c r="GG311" s="82"/>
      <c r="GH311" s="82"/>
      <c r="GI311" s="82"/>
      <c r="GJ311" s="82"/>
      <c r="GK311" s="82"/>
      <c r="GL311" s="82"/>
      <c r="GM311" s="82"/>
      <c r="GN311" s="82"/>
      <c r="GO311" s="82"/>
      <c r="GP311" s="82"/>
      <c r="GQ311" s="82"/>
      <c r="GR311" s="82"/>
      <c r="GS311" s="82"/>
      <c r="GT311" s="82"/>
      <c r="GU311" s="82"/>
      <c r="GV311" s="82"/>
      <c r="GW311" s="82"/>
      <c r="GX311" s="82"/>
      <c r="GY311" s="82"/>
      <c r="GZ311" s="82"/>
      <c r="HA311" s="82"/>
      <c r="HB311" s="82"/>
      <c r="HC311" s="82"/>
      <c r="HD311" s="82"/>
      <c r="HE311" s="82"/>
      <c r="HF311" s="82"/>
      <c r="HG311" s="82"/>
      <c r="HH311" s="82"/>
      <c r="HI311" s="82"/>
      <c r="HJ311" s="82"/>
      <c r="HK311" s="82"/>
      <c r="HL311" s="82"/>
      <c r="HM311" s="82"/>
      <c r="HN311" s="82"/>
      <c r="HO311" s="82"/>
      <c r="HP311" s="82"/>
      <c r="HQ311" s="82"/>
      <c r="HR311" s="82"/>
      <c r="HS311" s="82"/>
      <c r="HT311" s="82"/>
      <c r="HU311" s="82"/>
      <c r="HV311" s="82"/>
      <c r="HW311" s="82"/>
      <c r="HX311" s="82"/>
      <c r="HY311" s="82"/>
      <c r="HZ311" s="82"/>
      <c r="IA311" s="82"/>
      <c r="IB311" s="82"/>
      <c r="IC311" s="82"/>
      <c r="ID311" s="82"/>
      <c r="IE311" s="82"/>
      <c r="IF311" s="82"/>
      <c r="IG311" s="82"/>
      <c r="IH311" s="82"/>
      <c r="II311" s="82"/>
      <c r="IJ311" s="82"/>
      <c r="IK311" s="82"/>
      <c r="IL311" s="82"/>
      <c r="IM311" s="82"/>
      <c r="IN311" s="82"/>
      <c r="IO311" s="82"/>
      <c r="IP311" s="82"/>
      <c r="IQ311" s="82"/>
      <c r="IR311" s="82"/>
      <c r="IS311" s="82"/>
      <c r="IT311" s="82"/>
      <c r="IU311" s="82"/>
      <c r="IV311" s="82"/>
      <c r="IW311" s="82"/>
      <c r="IX311" s="82"/>
      <c r="IY311" s="82"/>
      <c r="IZ311" s="82"/>
      <c r="JA311" s="82"/>
      <c r="JB311" s="82"/>
      <c r="JC311" s="82"/>
      <c r="JD311" s="82"/>
      <c r="JE311" s="82"/>
      <c r="JF311" s="82"/>
      <c r="JG311" s="82"/>
      <c r="JH311" s="82"/>
      <c r="JI311" s="82"/>
      <c r="JJ311" s="82"/>
      <c r="JK311" s="82"/>
      <c r="JL311" s="82"/>
      <c r="JM311" s="82"/>
      <c r="JN311" s="82"/>
      <c r="JO311" s="82"/>
      <c r="JP311" s="82"/>
      <c r="JQ311" s="82"/>
      <c r="JR311" s="82"/>
      <c r="JS311" s="82"/>
      <c r="JT311" s="82"/>
      <c r="JU311" s="82"/>
      <c r="JV311" s="82"/>
      <c r="JW311" s="82"/>
      <c r="JX311" s="82"/>
      <c r="JY311" s="82"/>
      <c r="JZ311" s="82"/>
      <c r="KA311" s="82"/>
      <c r="KB311" s="82"/>
      <c r="KC311" s="82"/>
      <c r="KD311" s="82"/>
      <c r="KE311" s="82"/>
      <c r="KF311" s="82"/>
      <c r="KG311" s="82"/>
      <c r="KH311" s="82"/>
      <c r="KI311" s="82"/>
      <c r="KJ311" s="82"/>
      <c r="KK311" s="82"/>
      <c r="KL311" s="82"/>
      <c r="KM311" s="82"/>
      <c r="KN311" s="82"/>
      <c r="KO311" s="82"/>
      <c r="KP311" s="82"/>
      <c r="KQ311" s="82"/>
      <c r="KR311" s="82"/>
      <c r="KS311" s="82"/>
      <c r="KT311" s="82"/>
      <c r="KU311" s="82"/>
      <c r="KV311" s="82"/>
      <c r="KW311" s="82"/>
      <c r="KX311" s="82"/>
      <c r="KY311" s="82"/>
      <c r="KZ311" s="82"/>
      <c r="LA311" s="82"/>
      <c r="LB311" s="82"/>
      <c r="LC311" s="82"/>
      <c r="LD311" s="82"/>
      <c r="LE311" s="82"/>
      <c r="LF311" s="82"/>
      <c r="LG311" s="82"/>
      <c r="LH311" s="82"/>
      <c r="LI311" s="82"/>
      <c r="LJ311" s="82"/>
      <c r="LK311" s="82"/>
      <c r="LL311" s="82"/>
      <c r="LM311" s="82"/>
      <c r="LN311" s="82"/>
      <c r="LO311" s="82"/>
      <c r="LP311" s="82"/>
      <c r="LQ311" s="82"/>
      <c r="LR311" s="82"/>
      <c r="LS311" s="82"/>
      <c r="LT311" s="82"/>
      <c r="LU311" s="82"/>
      <c r="LV311" s="82"/>
      <c r="LW311" s="82"/>
      <c r="LX311" s="82"/>
      <c r="LY311" s="82"/>
      <c r="LZ311" s="82"/>
      <c r="MA311" s="82"/>
      <c r="MB311" s="82"/>
      <c r="MC311" s="82"/>
      <c r="MD311" s="82"/>
      <c r="ME311" s="82"/>
      <c r="MF311" s="82"/>
      <c r="MG311" s="82"/>
      <c r="MH311" s="82"/>
      <c r="MI311" s="82"/>
      <c r="MJ311" s="82"/>
      <c r="MK311" s="82"/>
      <c r="ML311" s="82"/>
      <c r="MM311" s="82"/>
      <c r="MN311" s="82"/>
      <c r="MO311" s="82"/>
      <c r="MP311" s="82"/>
      <c r="MQ311" s="82"/>
      <c r="MR311" s="82"/>
      <c r="MS311" s="82"/>
      <c r="MT311" s="82"/>
      <c r="MU311" s="82"/>
      <c r="MV311" s="82"/>
      <c r="MW311" s="82"/>
      <c r="MX311" s="82"/>
      <c r="MY311" s="82"/>
      <c r="MZ311" s="82"/>
      <c r="NA311" s="82"/>
      <c r="NB311" s="82"/>
      <c r="NC311" s="82"/>
      <c r="ND311" s="82"/>
      <c r="NE311" s="82"/>
      <c r="NF311" s="82"/>
      <c r="NG311" s="82"/>
      <c r="NH311" s="82"/>
      <c r="NI311" s="82"/>
      <c r="NJ311" s="82"/>
      <c r="NK311" s="82"/>
      <c r="NL311" s="82"/>
      <c r="NM311" s="82"/>
      <c r="NN311" s="82"/>
      <c r="NO311" s="82"/>
      <c r="NP311" s="82"/>
      <c r="NQ311" s="82"/>
      <c r="NR311" s="82"/>
      <c r="NS311" s="82"/>
      <c r="NT311" s="82"/>
      <c r="NU311" s="82"/>
      <c r="NV311" s="82"/>
      <c r="NW311" s="82"/>
      <c r="NX311" s="82"/>
      <c r="NY311" s="82"/>
      <c r="NZ311" s="82"/>
      <c r="OA311" s="82"/>
      <c r="OB311" s="82"/>
      <c r="OC311" s="82"/>
      <c r="OD311" s="82"/>
      <c r="OE311" s="82"/>
      <c r="OF311" s="82"/>
      <c r="OG311" s="82"/>
      <c r="OH311" s="82"/>
      <c r="OI311" s="82"/>
      <c r="OJ311" s="82"/>
      <c r="OK311" s="82"/>
      <c r="OL311" s="82"/>
      <c r="OM311" s="82"/>
      <c r="ON311" s="82"/>
      <c r="OO311" s="82"/>
      <c r="OP311" s="82"/>
      <c r="OQ311" s="82"/>
      <c r="OR311" s="82"/>
      <c r="OS311" s="82"/>
      <c r="OT311" s="82"/>
      <c r="OU311" s="82"/>
      <c r="OV311" s="82"/>
      <c r="OW311" s="82"/>
      <c r="OX311" s="82"/>
      <c r="OY311" s="82"/>
      <c r="OZ311" s="82"/>
      <c r="PA311" s="82"/>
      <c r="PB311" s="82"/>
      <c r="PC311" s="82"/>
      <c r="PD311" s="82"/>
      <c r="PE311" s="82"/>
      <c r="PF311" s="82"/>
      <c r="PG311" s="82"/>
      <c r="PH311" s="82"/>
      <c r="PI311" s="82"/>
      <c r="PJ311" s="82"/>
      <c r="PK311" s="82"/>
      <c r="PL311" s="82"/>
      <c r="PM311" s="82"/>
      <c r="PN311" s="82"/>
      <c r="PO311" s="82"/>
      <c r="PP311" s="82"/>
      <c r="PQ311" s="82"/>
      <c r="PR311" s="82"/>
      <c r="PS311" s="82"/>
      <c r="PT311" s="82"/>
      <c r="PU311" s="82"/>
      <c r="PV311" s="82"/>
      <c r="PW311" s="82"/>
      <c r="PX311" s="82"/>
      <c r="PY311" s="82"/>
      <c r="PZ311" s="82"/>
      <c r="QA311" s="82"/>
      <c r="QB311" s="82"/>
      <c r="QC311" s="82"/>
      <c r="QD311" s="82"/>
      <c r="QE311" s="82"/>
      <c r="QF311" s="82"/>
      <c r="QG311" s="82"/>
      <c r="QH311" s="82"/>
      <c r="QI311" s="82"/>
      <c r="QJ311" s="82"/>
      <c r="QK311" s="82"/>
      <c r="QL311" s="82"/>
      <c r="QM311" s="82"/>
      <c r="QN311" s="82"/>
      <c r="QO311" s="82"/>
      <c r="QP311" s="82"/>
      <c r="QQ311" s="82"/>
      <c r="QR311" s="82"/>
      <c r="QS311" s="82"/>
      <c r="QT311" s="82"/>
      <c r="QU311" s="82"/>
      <c r="QV311" s="82"/>
      <c r="QW311" s="82"/>
      <c r="QX311" s="82"/>
      <c r="QY311" s="82"/>
      <c r="QZ311" s="82"/>
      <c r="RA311" s="82"/>
      <c r="RB311" s="82"/>
      <c r="RC311" s="82"/>
      <c r="RD311" s="82"/>
      <c r="RE311" s="82"/>
      <c r="RF311" s="82"/>
      <c r="RG311" s="82"/>
      <c r="RH311" s="82"/>
      <c r="RI311" s="82"/>
      <c r="RJ311" s="82"/>
      <c r="RK311" s="82"/>
      <c r="RL311" s="82"/>
      <c r="RM311" s="82"/>
      <c r="RN311" s="82"/>
      <c r="RO311" s="82"/>
      <c r="RP311" s="82"/>
      <c r="RQ311" s="82"/>
      <c r="RR311" s="82"/>
      <c r="RS311" s="82"/>
      <c r="RT311" s="82"/>
      <c r="RU311" s="82"/>
      <c r="RV311" s="82"/>
      <c r="RW311" s="82"/>
      <c r="RX311" s="82"/>
      <c r="RY311" s="82"/>
      <c r="RZ311" s="82"/>
      <c r="SA311" s="82"/>
      <c r="SB311" s="82"/>
      <c r="SC311" s="82"/>
      <c r="SD311" s="82"/>
      <c r="SE311" s="82"/>
      <c r="SF311" s="82"/>
      <c r="SG311" s="82"/>
      <c r="SH311" s="82"/>
      <c r="SI311" s="82"/>
      <c r="SJ311" s="82"/>
      <c r="SK311" s="82"/>
      <c r="SL311" s="82"/>
      <c r="SM311" s="82"/>
      <c r="SN311" s="82"/>
      <c r="SO311" s="82"/>
      <c r="SP311" s="82"/>
      <c r="SQ311" s="82"/>
      <c r="SR311" s="82"/>
      <c r="SS311" s="82"/>
      <c r="ST311" s="82"/>
      <c r="SU311" s="82"/>
      <c r="SV311" s="82"/>
      <c r="SW311" s="82"/>
      <c r="SX311" s="82"/>
      <c r="SY311" s="82"/>
      <c r="SZ311" s="82"/>
      <c r="TA311" s="82"/>
      <c r="TB311" s="82"/>
      <c r="TC311" s="82"/>
      <c r="TD311" s="82"/>
      <c r="TE311" s="82"/>
      <c r="TF311" s="82"/>
      <c r="TG311" s="82"/>
      <c r="TH311" s="82"/>
      <c r="TI311" s="82"/>
      <c r="TJ311" s="82"/>
      <c r="TK311" s="82"/>
      <c r="TL311" s="82"/>
      <c r="TM311" s="82"/>
      <c r="TN311" s="82"/>
      <c r="TO311" s="82"/>
      <c r="TP311" s="82"/>
      <c r="TQ311" s="82"/>
      <c r="TR311" s="82"/>
      <c r="TS311" s="82"/>
      <c r="TT311" s="82"/>
      <c r="TU311" s="82"/>
      <c r="TV311" s="82"/>
      <c r="TW311" s="82"/>
      <c r="TX311" s="82"/>
      <c r="TY311" s="82"/>
      <c r="TZ311" s="82"/>
      <c r="UA311" s="82"/>
      <c r="UB311" s="82"/>
      <c r="UC311" s="82"/>
      <c r="UD311" s="82"/>
      <c r="UE311" s="82"/>
      <c r="UF311" s="82"/>
      <c r="UG311" s="82"/>
      <c r="UH311" s="82"/>
      <c r="UI311" s="82"/>
      <c r="UJ311" s="82"/>
      <c r="UK311" s="82"/>
      <c r="UL311" s="82"/>
      <c r="UM311" s="82"/>
      <c r="UN311" s="82"/>
      <c r="UO311" s="82"/>
      <c r="UP311" s="82"/>
      <c r="UQ311" s="82"/>
      <c r="UR311" s="82"/>
      <c r="US311" s="82"/>
      <c r="UT311" s="82"/>
      <c r="UU311" s="82"/>
      <c r="UV311" s="82"/>
      <c r="UW311" s="82"/>
      <c r="UX311" s="82"/>
      <c r="UY311" s="82"/>
      <c r="UZ311" s="82"/>
      <c r="VA311" s="82"/>
      <c r="VB311" s="82"/>
      <c r="VC311" s="82"/>
      <c r="VD311" s="82"/>
      <c r="VE311" s="82"/>
      <c r="VF311" s="82"/>
      <c r="VG311" s="82"/>
      <c r="VH311" s="82"/>
      <c r="VI311" s="82"/>
      <c r="VJ311" s="82"/>
      <c r="VK311" s="82"/>
      <c r="VL311" s="82"/>
      <c r="VM311" s="82"/>
      <c r="VN311" s="82"/>
      <c r="VO311" s="82"/>
      <c r="VP311" s="82"/>
      <c r="VQ311" s="82"/>
      <c r="VR311" s="82"/>
      <c r="VS311" s="82"/>
      <c r="VT311" s="82"/>
      <c r="VU311" s="82"/>
      <c r="VV311" s="82"/>
      <c r="VW311" s="82"/>
      <c r="VX311" s="82"/>
      <c r="VY311" s="82"/>
      <c r="VZ311" s="82"/>
      <c r="WA311" s="82"/>
      <c r="WB311" s="82"/>
      <c r="WC311" s="82"/>
      <c r="WD311" s="82"/>
      <c r="WE311" s="82"/>
      <c r="WF311" s="82"/>
      <c r="WG311" s="82"/>
      <c r="WH311" s="82"/>
      <c r="WI311" s="82"/>
      <c r="WJ311" s="82"/>
      <c r="WK311" s="82"/>
      <c r="WL311" s="82"/>
      <c r="WM311" s="82"/>
      <c r="WN311" s="82"/>
      <c r="WO311" s="82"/>
      <c r="WP311" s="82"/>
      <c r="WQ311" s="82"/>
      <c r="WR311" s="82"/>
      <c r="WS311" s="82"/>
      <c r="WT311" s="82"/>
      <c r="WU311" s="82"/>
      <c r="WV311" s="82"/>
      <c r="WW311" s="82"/>
      <c r="WX311" s="82"/>
      <c r="WY311" s="82"/>
      <c r="WZ311" s="82"/>
      <c r="XA311" s="82"/>
      <c r="XB311" s="82"/>
      <c r="XC311" s="82"/>
      <c r="XD311" s="82"/>
      <c r="XE311" s="82"/>
      <c r="XF311" s="82"/>
      <c r="XG311" s="82"/>
      <c r="XH311" s="82"/>
      <c r="XI311" s="82"/>
      <c r="XJ311" s="82"/>
      <c r="XK311" s="82"/>
      <c r="XL311" s="82"/>
      <c r="XM311" s="82"/>
      <c r="XN311" s="82"/>
      <c r="XO311" s="82"/>
      <c r="XP311" s="82"/>
      <c r="XQ311" s="82"/>
      <c r="XR311" s="82"/>
      <c r="XS311" s="82"/>
      <c r="XT311" s="82"/>
      <c r="XU311" s="82"/>
      <c r="XV311" s="82"/>
      <c r="XW311" s="82"/>
      <c r="XX311" s="82"/>
      <c r="XY311" s="82"/>
      <c r="XZ311" s="82"/>
      <c r="YA311" s="82"/>
      <c r="YB311" s="82"/>
      <c r="YC311" s="82"/>
      <c r="YD311" s="82"/>
      <c r="YE311" s="82"/>
      <c r="YF311" s="82"/>
      <c r="YG311" s="82"/>
      <c r="YH311" s="82"/>
      <c r="YI311" s="82"/>
      <c r="YJ311" s="82"/>
      <c r="YK311" s="82"/>
      <c r="YL311" s="82"/>
      <c r="YM311" s="82"/>
      <c r="YN311" s="82"/>
      <c r="YO311" s="82"/>
      <c r="YP311" s="82"/>
      <c r="YQ311" s="82"/>
      <c r="YR311" s="82"/>
      <c r="YS311" s="82"/>
      <c r="YT311" s="82"/>
      <c r="YU311" s="82"/>
      <c r="YV311" s="82"/>
      <c r="YW311" s="82"/>
      <c r="YX311" s="82"/>
      <c r="YY311" s="82"/>
      <c r="YZ311" s="82"/>
      <c r="ZA311" s="82"/>
      <c r="ZB311" s="82"/>
      <c r="ZC311" s="82"/>
      <c r="ZD311" s="82"/>
      <c r="ZE311" s="82"/>
      <c r="ZF311" s="82"/>
      <c r="ZG311" s="82"/>
      <c r="ZH311" s="82"/>
      <c r="ZI311" s="82"/>
      <c r="ZJ311" s="82"/>
      <c r="ZK311" s="82"/>
      <c r="ZL311" s="82"/>
      <c r="ZM311" s="82"/>
      <c r="ZN311" s="82"/>
      <c r="ZO311" s="82"/>
      <c r="ZP311" s="82"/>
      <c r="ZQ311" s="82"/>
      <c r="ZR311" s="82"/>
      <c r="ZS311" s="82"/>
      <c r="ZT311" s="82"/>
      <c r="ZU311" s="82"/>
      <c r="ZV311" s="82"/>
      <c r="ZW311" s="82"/>
      <c r="ZX311" s="82"/>
      <c r="ZY311" s="82"/>
      <c r="ZZ311" s="82"/>
      <c r="AAA311" s="82"/>
      <c r="AAB311" s="82"/>
      <c r="AAC311" s="82"/>
      <c r="AAD311" s="82"/>
      <c r="AAE311" s="82"/>
      <c r="AAF311" s="82"/>
      <c r="AAG311" s="82"/>
      <c r="AAH311" s="82"/>
      <c r="AAI311" s="82"/>
      <c r="AAJ311" s="82"/>
      <c r="AAK311" s="82"/>
      <c r="AAL311" s="82"/>
      <c r="AAM311" s="82"/>
      <c r="AAN311" s="82"/>
      <c r="AAO311" s="82"/>
      <c r="AAP311" s="82"/>
      <c r="AAQ311" s="82"/>
      <c r="AAR311" s="82"/>
      <c r="AAS311" s="82"/>
      <c r="AAT311" s="82"/>
      <c r="AAU311" s="82"/>
      <c r="AAV311" s="82"/>
      <c r="AAW311" s="82"/>
      <c r="AAX311" s="82"/>
      <c r="AAY311" s="82"/>
      <c r="AAZ311" s="82"/>
      <c r="ABA311" s="82"/>
      <c r="ABB311" s="82"/>
      <c r="ABC311" s="82"/>
      <c r="ABD311" s="82"/>
      <c r="ABE311" s="82"/>
      <c r="ABF311" s="82"/>
      <c r="ABG311" s="82"/>
      <c r="ABH311" s="82"/>
      <c r="ABI311" s="82"/>
      <c r="ABJ311" s="82"/>
      <c r="ABK311" s="82"/>
      <c r="ABL311" s="82"/>
      <c r="ABM311" s="82"/>
      <c r="ABN311" s="82"/>
      <c r="ABO311" s="82"/>
      <c r="ABP311" s="82"/>
      <c r="ABQ311" s="82"/>
      <c r="ABR311" s="82"/>
      <c r="ABS311" s="82"/>
      <c r="ABT311" s="82"/>
      <c r="ABU311" s="82"/>
      <c r="ABV311" s="82"/>
      <c r="ABW311" s="82"/>
      <c r="ABX311" s="82"/>
      <c r="ABY311" s="82"/>
      <c r="ABZ311" s="82"/>
      <c r="ACA311" s="82"/>
      <c r="ACB311" s="82"/>
      <c r="ACC311" s="82"/>
      <c r="ACD311" s="82"/>
      <c r="ACE311" s="82"/>
      <c r="ACF311" s="82"/>
      <c r="ACG311" s="82"/>
      <c r="ACH311" s="82"/>
      <c r="ACI311" s="82"/>
      <c r="ACJ311" s="82"/>
      <c r="ACK311" s="82"/>
      <c r="ACL311" s="82"/>
      <c r="ACM311" s="82"/>
      <c r="ACN311" s="82"/>
      <c r="ACO311" s="82"/>
      <c r="ACP311" s="82"/>
      <c r="ACQ311" s="82"/>
      <c r="ACR311" s="82"/>
      <c r="ACS311" s="82"/>
      <c r="ACT311" s="82"/>
      <c r="ACU311" s="82"/>
      <c r="ACV311" s="82"/>
      <c r="ACW311" s="82"/>
      <c r="ACX311" s="82"/>
      <c r="ACY311" s="82"/>
      <c r="ACZ311" s="82"/>
      <c r="ADA311" s="82"/>
      <c r="ADB311" s="82"/>
      <c r="ADC311" s="82"/>
      <c r="ADD311" s="82"/>
      <c r="ADE311" s="82"/>
      <c r="ADF311" s="82"/>
      <c r="ADG311" s="82"/>
      <c r="ADH311" s="82"/>
      <c r="ADI311" s="82"/>
      <c r="ADJ311" s="82"/>
      <c r="ADK311" s="82"/>
      <c r="ADL311" s="82"/>
      <c r="ADM311" s="82"/>
      <c r="ADN311" s="82"/>
      <c r="ADO311" s="82"/>
      <c r="ADP311" s="82"/>
      <c r="ADQ311" s="82"/>
      <c r="ADR311" s="82"/>
      <c r="ADS311" s="82"/>
      <c r="ADT311" s="82"/>
      <c r="ADU311" s="82"/>
      <c r="ADV311" s="82"/>
      <c r="ADW311" s="82"/>
      <c r="ADX311" s="82"/>
      <c r="ADY311" s="82"/>
      <c r="ADZ311" s="82"/>
      <c r="AEA311" s="82"/>
      <c r="AEB311" s="82"/>
      <c r="AEC311" s="82"/>
      <c r="AED311" s="82"/>
      <c r="AEE311" s="82"/>
      <c r="AEF311" s="82"/>
      <c r="AEG311" s="82"/>
      <c r="AEH311" s="82"/>
      <c r="AEI311" s="82"/>
      <c r="AEJ311" s="82"/>
      <c r="AEK311" s="82"/>
      <c r="AEL311" s="82"/>
      <c r="AEM311" s="82"/>
      <c r="AEN311" s="82"/>
      <c r="AEO311" s="82"/>
      <c r="AEP311" s="82"/>
      <c r="AEQ311" s="82"/>
      <c r="AER311" s="82"/>
      <c r="AES311" s="82"/>
      <c r="AET311" s="82"/>
      <c r="AEU311" s="82"/>
      <c r="AEV311" s="82"/>
      <c r="AEW311" s="82"/>
      <c r="AEX311" s="82"/>
      <c r="AEY311" s="82"/>
      <c r="AEZ311" s="82"/>
      <c r="AFA311" s="82"/>
      <c r="AFB311" s="82"/>
      <c r="AFC311" s="82"/>
      <c r="AFD311" s="82"/>
      <c r="AFE311" s="82"/>
      <c r="AFF311" s="82"/>
      <c r="AFG311" s="82"/>
      <c r="AFH311" s="82"/>
      <c r="AFI311" s="82"/>
      <c r="AFJ311" s="82"/>
      <c r="AFK311" s="82"/>
      <c r="AFL311" s="82"/>
      <c r="AFM311" s="82"/>
      <c r="AFN311" s="82"/>
      <c r="AFO311" s="82"/>
      <c r="AFP311" s="82"/>
      <c r="AFQ311" s="82"/>
      <c r="AFR311" s="82"/>
      <c r="AFS311" s="82"/>
      <c r="AFT311" s="82"/>
      <c r="AFU311" s="82"/>
      <c r="AFV311" s="82"/>
      <c r="AFW311" s="82"/>
      <c r="AFX311" s="82"/>
      <c r="AFY311" s="82"/>
      <c r="AFZ311" s="82"/>
      <c r="AGA311" s="82"/>
      <c r="AGB311" s="82"/>
      <c r="AGC311" s="82"/>
      <c r="AGD311" s="82"/>
      <c r="AGE311" s="82"/>
      <c r="AGF311" s="82"/>
      <c r="AGG311" s="82"/>
      <c r="AGH311" s="82"/>
      <c r="AGI311" s="82"/>
      <c r="AGJ311" s="82"/>
      <c r="AGK311" s="82"/>
      <c r="AGL311" s="82"/>
      <c r="AGM311" s="82"/>
      <c r="AGN311" s="82"/>
      <c r="AGO311" s="82"/>
      <c r="AGP311" s="82"/>
      <c r="AGQ311" s="82"/>
      <c r="AGR311" s="82"/>
      <c r="AGS311" s="82"/>
      <c r="AGT311" s="82"/>
      <c r="AGU311" s="82"/>
      <c r="AGV311" s="82"/>
      <c r="AGW311" s="82"/>
      <c r="AGX311" s="82"/>
      <c r="AGY311" s="82"/>
      <c r="AGZ311" s="82"/>
      <c r="AHA311" s="82"/>
      <c r="AHB311" s="82"/>
      <c r="AHC311" s="82"/>
      <c r="AHD311" s="82"/>
      <c r="AHE311" s="82"/>
      <c r="AHF311" s="82"/>
      <c r="AHG311" s="82"/>
      <c r="AHH311" s="82"/>
      <c r="AHI311" s="82"/>
      <c r="AHJ311" s="82"/>
      <c r="AHK311" s="82"/>
      <c r="AHL311" s="82"/>
      <c r="AHM311" s="82"/>
      <c r="AHN311" s="82"/>
      <c r="AHO311" s="82"/>
      <c r="AHP311" s="82"/>
      <c r="AHQ311" s="82"/>
      <c r="AHR311" s="82"/>
      <c r="AHS311" s="82"/>
      <c r="AHT311" s="82"/>
      <c r="AHU311" s="82"/>
      <c r="AHV311" s="82"/>
      <c r="AHW311" s="82"/>
      <c r="AHX311" s="82"/>
      <c r="AHY311" s="82"/>
      <c r="AHZ311" s="82"/>
      <c r="AIA311" s="82"/>
      <c r="AIB311" s="82"/>
      <c r="AIC311" s="82"/>
      <c r="AID311" s="82"/>
      <c r="AIE311" s="82"/>
      <c r="AIF311" s="82"/>
      <c r="AIG311" s="82"/>
      <c r="AIH311" s="82"/>
      <c r="AII311" s="82"/>
      <c r="AIJ311" s="82"/>
      <c r="AIK311" s="82"/>
      <c r="AIL311" s="82"/>
      <c r="AIM311" s="82"/>
      <c r="AIN311" s="82"/>
      <c r="AIO311" s="82"/>
      <c r="AIP311" s="82"/>
      <c r="AIQ311" s="82"/>
      <c r="AIR311" s="82"/>
      <c r="AIS311" s="82"/>
      <c r="AIT311" s="82"/>
      <c r="AIU311" s="82"/>
      <c r="AIV311" s="82"/>
      <c r="AIW311" s="82"/>
      <c r="AIX311" s="82"/>
      <c r="AIY311" s="82"/>
      <c r="AIZ311" s="82"/>
      <c r="AJA311" s="82"/>
      <c r="AJB311" s="82"/>
      <c r="AJC311" s="82"/>
      <c r="AJD311" s="82"/>
      <c r="AJE311" s="82"/>
      <c r="AJF311" s="82"/>
      <c r="AJG311" s="82"/>
      <c r="AJH311" s="82"/>
      <c r="AJI311" s="82"/>
      <c r="AJJ311" s="82"/>
      <c r="AJK311" s="82"/>
      <c r="AJL311" s="82"/>
      <c r="AJM311" s="82"/>
      <c r="AJN311" s="82"/>
      <c r="AJO311" s="82"/>
      <c r="AJP311" s="82"/>
      <c r="AJQ311" s="82"/>
      <c r="AJR311" s="82"/>
      <c r="AJS311" s="82"/>
      <c r="AJT311" s="82"/>
      <c r="AJU311" s="82"/>
      <c r="AJV311" s="82"/>
      <c r="AJW311" s="82"/>
      <c r="AJX311" s="82"/>
      <c r="AJY311" s="82"/>
      <c r="AJZ311" s="82"/>
      <c r="AKA311" s="82"/>
      <c r="AKB311" s="82"/>
      <c r="AKC311" s="82"/>
      <c r="AKD311" s="82"/>
      <c r="AKE311" s="82"/>
      <c r="AKF311" s="82"/>
      <c r="AKG311" s="82"/>
      <c r="AKH311" s="82"/>
      <c r="AKI311" s="82"/>
      <c r="AKJ311" s="82"/>
      <c r="AKK311" s="82"/>
      <c r="AKL311" s="82"/>
      <c r="AKM311" s="82"/>
      <c r="AKN311" s="82"/>
      <c r="AKO311" s="82"/>
      <c r="AKP311" s="82"/>
      <c r="AKQ311" s="82"/>
      <c r="AKR311" s="82"/>
      <c r="AKS311" s="82"/>
      <c r="AKT311" s="82"/>
      <c r="AKU311" s="82"/>
      <c r="AKV311" s="82"/>
      <c r="AKW311" s="82"/>
      <c r="AKX311" s="82"/>
      <c r="AKY311" s="82"/>
      <c r="AKZ311" s="82"/>
      <c r="ALA311" s="82"/>
      <c r="ALB311" s="82"/>
      <c r="ALC311" s="82"/>
      <c r="ALD311" s="82"/>
      <c r="ALE311" s="82"/>
      <c r="ALF311" s="82"/>
      <c r="ALG311" s="82"/>
      <c r="ALH311" s="82"/>
      <c r="ALI311" s="82"/>
      <c r="ALJ311" s="82"/>
      <c r="ALK311" s="82"/>
      <c r="ALL311" s="82"/>
      <c r="ALM311" s="82"/>
      <c r="ALN311" s="82"/>
      <c r="ALO311" s="82"/>
      <c r="ALP311" s="82"/>
      <c r="ALQ311" s="82"/>
      <c r="ALR311" s="82"/>
      <c r="ALS311" s="82"/>
      <c r="ALT311" s="82"/>
      <c r="ALU311" s="82"/>
      <c r="ALV311" s="82"/>
      <c r="ALW311" s="82"/>
      <c r="ALX311" s="82"/>
      <c r="ALY311" s="82"/>
      <c r="ALZ311" s="82"/>
      <c r="AMA311" s="82"/>
      <c r="AMB311" s="82"/>
      <c r="AMC311" s="82"/>
      <c r="AMD311" s="82"/>
      <c r="AME311" s="82"/>
      <c r="AMF311" s="82"/>
      <c r="AMG311" s="82"/>
      <c r="AMH311" s="82"/>
      <c r="AMI311" s="82"/>
      <c r="AMJ311" s="82"/>
    </row>
    <row r="312" spans="1:1024" s="84" customFormat="1" ht="25.5" outlineLevel="1" x14ac:dyDescent="0.2">
      <c r="A312" s="96" t="s">
        <v>478</v>
      </c>
      <c r="B312" s="176" t="s">
        <v>362</v>
      </c>
      <c r="C312" s="176" t="s">
        <v>15</v>
      </c>
      <c r="D312" s="221" t="s">
        <v>733</v>
      </c>
      <c r="E312" s="90" t="s">
        <v>696</v>
      </c>
      <c r="F312" s="92">
        <v>1.73</v>
      </c>
      <c r="G312" s="92"/>
      <c r="H312" s="93"/>
      <c r="I312" s="94">
        <f t="shared" si="21"/>
        <v>0</v>
      </c>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c r="DR312" s="82"/>
      <c r="DS312" s="82"/>
      <c r="DT312" s="82"/>
      <c r="DU312" s="82"/>
      <c r="DV312" s="82"/>
      <c r="DW312" s="82"/>
      <c r="DX312" s="82"/>
      <c r="DY312" s="82"/>
      <c r="DZ312" s="82"/>
      <c r="EA312" s="82"/>
      <c r="EB312" s="82"/>
      <c r="EC312" s="82"/>
      <c r="ED312" s="82"/>
      <c r="EE312" s="82"/>
      <c r="EF312" s="82"/>
      <c r="EG312" s="82"/>
      <c r="EH312" s="82"/>
      <c r="EI312" s="82"/>
      <c r="EJ312" s="82"/>
      <c r="EK312" s="82"/>
      <c r="EL312" s="82"/>
      <c r="EM312" s="82"/>
      <c r="EN312" s="82"/>
      <c r="EO312" s="82"/>
      <c r="EP312" s="82"/>
      <c r="EQ312" s="82"/>
      <c r="ER312" s="82"/>
      <c r="ES312" s="82"/>
      <c r="ET312" s="82"/>
      <c r="EU312" s="82"/>
      <c r="EV312" s="82"/>
      <c r="EW312" s="82"/>
      <c r="EX312" s="82"/>
      <c r="EY312" s="82"/>
      <c r="EZ312" s="82"/>
      <c r="FA312" s="82"/>
      <c r="FB312" s="82"/>
      <c r="FC312" s="82"/>
      <c r="FD312" s="82"/>
      <c r="FE312" s="82"/>
      <c r="FF312" s="82"/>
      <c r="FG312" s="82"/>
      <c r="FH312" s="82"/>
      <c r="FI312" s="82"/>
      <c r="FJ312" s="82"/>
      <c r="FK312" s="82"/>
      <c r="FL312" s="82"/>
      <c r="FM312" s="82"/>
      <c r="FN312" s="82"/>
      <c r="FO312" s="82"/>
      <c r="FP312" s="82"/>
      <c r="FQ312" s="82"/>
      <c r="FR312" s="82"/>
      <c r="FS312" s="82"/>
      <c r="FT312" s="82"/>
      <c r="FU312" s="82"/>
      <c r="FV312" s="82"/>
      <c r="FW312" s="82"/>
      <c r="FX312" s="82"/>
      <c r="FY312" s="82"/>
      <c r="FZ312" s="82"/>
      <c r="GA312" s="82"/>
      <c r="GB312" s="82"/>
      <c r="GC312" s="82"/>
      <c r="GD312" s="82"/>
      <c r="GE312" s="82"/>
      <c r="GF312" s="82"/>
      <c r="GG312" s="82"/>
      <c r="GH312" s="82"/>
      <c r="GI312" s="82"/>
      <c r="GJ312" s="82"/>
      <c r="GK312" s="82"/>
      <c r="GL312" s="82"/>
      <c r="GM312" s="82"/>
      <c r="GN312" s="82"/>
      <c r="GO312" s="82"/>
      <c r="GP312" s="82"/>
      <c r="GQ312" s="82"/>
      <c r="GR312" s="82"/>
      <c r="GS312" s="82"/>
      <c r="GT312" s="82"/>
      <c r="GU312" s="82"/>
      <c r="GV312" s="82"/>
      <c r="GW312" s="82"/>
      <c r="GX312" s="82"/>
      <c r="GY312" s="82"/>
      <c r="GZ312" s="82"/>
      <c r="HA312" s="82"/>
      <c r="HB312" s="82"/>
      <c r="HC312" s="82"/>
      <c r="HD312" s="82"/>
      <c r="HE312" s="82"/>
      <c r="HF312" s="82"/>
      <c r="HG312" s="82"/>
      <c r="HH312" s="82"/>
      <c r="HI312" s="82"/>
      <c r="HJ312" s="82"/>
      <c r="HK312" s="82"/>
      <c r="HL312" s="82"/>
      <c r="HM312" s="82"/>
      <c r="HN312" s="82"/>
      <c r="HO312" s="82"/>
      <c r="HP312" s="82"/>
      <c r="HQ312" s="82"/>
      <c r="HR312" s="82"/>
      <c r="HS312" s="82"/>
      <c r="HT312" s="82"/>
      <c r="HU312" s="82"/>
      <c r="HV312" s="82"/>
      <c r="HW312" s="82"/>
      <c r="HX312" s="82"/>
      <c r="HY312" s="82"/>
      <c r="HZ312" s="82"/>
      <c r="IA312" s="82"/>
      <c r="IB312" s="82"/>
      <c r="IC312" s="82"/>
      <c r="ID312" s="82"/>
      <c r="IE312" s="82"/>
      <c r="IF312" s="82"/>
      <c r="IG312" s="82"/>
      <c r="IH312" s="82"/>
      <c r="II312" s="82"/>
      <c r="IJ312" s="82"/>
      <c r="IK312" s="82"/>
      <c r="IL312" s="82"/>
      <c r="IM312" s="82"/>
      <c r="IN312" s="82"/>
      <c r="IO312" s="82"/>
      <c r="IP312" s="82"/>
      <c r="IQ312" s="82"/>
      <c r="IR312" s="82"/>
      <c r="IS312" s="82"/>
      <c r="IT312" s="82"/>
      <c r="IU312" s="82"/>
      <c r="IV312" s="82"/>
      <c r="IW312" s="82"/>
      <c r="IX312" s="82"/>
      <c r="IY312" s="82"/>
      <c r="IZ312" s="82"/>
      <c r="JA312" s="82"/>
      <c r="JB312" s="82"/>
      <c r="JC312" s="82"/>
      <c r="JD312" s="82"/>
      <c r="JE312" s="82"/>
      <c r="JF312" s="82"/>
      <c r="JG312" s="82"/>
      <c r="JH312" s="82"/>
      <c r="JI312" s="82"/>
      <c r="JJ312" s="82"/>
      <c r="JK312" s="82"/>
      <c r="JL312" s="82"/>
      <c r="JM312" s="82"/>
      <c r="JN312" s="82"/>
      <c r="JO312" s="82"/>
      <c r="JP312" s="82"/>
      <c r="JQ312" s="82"/>
      <c r="JR312" s="82"/>
      <c r="JS312" s="82"/>
      <c r="JT312" s="82"/>
      <c r="JU312" s="82"/>
      <c r="JV312" s="82"/>
      <c r="JW312" s="82"/>
      <c r="JX312" s="82"/>
      <c r="JY312" s="82"/>
      <c r="JZ312" s="82"/>
      <c r="KA312" s="82"/>
      <c r="KB312" s="82"/>
      <c r="KC312" s="82"/>
      <c r="KD312" s="82"/>
      <c r="KE312" s="82"/>
      <c r="KF312" s="82"/>
      <c r="KG312" s="82"/>
      <c r="KH312" s="82"/>
      <c r="KI312" s="82"/>
      <c r="KJ312" s="82"/>
      <c r="KK312" s="82"/>
      <c r="KL312" s="82"/>
      <c r="KM312" s="82"/>
      <c r="KN312" s="82"/>
      <c r="KO312" s="82"/>
      <c r="KP312" s="82"/>
      <c r="KQ312" s="82"/>
      <c r="KR312" s="82"/>
      <c r="KS312" s="82"/>
      <c r="KT312" s="82"/>
      <c r="KU312" s="82"/>
      <c r="KV312" s="82"/>
      <c r="KW312" s="82"/>
      <c r="KX312" s="82"/>
      <c r="KY312" s="82"/>
      <c r="KZ312" s="82"/>
      <c r="LA312" s="82"/>
      <c r="LB312" s="82"/>
      <c r="LC312" s="82"/>
      <c r="LD312" s="82"/>
      <c r="LE312" s="82"/>
      <c r="LF312" s="82"/>
      <c r="LG312" s="82"/>
      <c r="LH312" s="82"/>
      <c r="LI312" s="82"/>
      <c r="LJ312" s="82"/>
      <c r="LK312" s="82"/>
      <c r="LL312" s="82"/>
      <c r="LM312" s="82"/>
      <c r="LN312" s="82"/>
      <c r="LO312" s="82"/>
      <c r="LP312" s="82"/>
      <c r="LQ312" s="82"/>
      <c r="LR312" s="82"/>
      <c r="LS312" s="82"/>
      <c r="LT312" s="82"/>
      <c r="LU312" s="82"/>
      <c r="LV312" s="82"/>
      <c r="LW312" s="82"/>
      <c r="LX312" s="82"/>
      <c r="LY312" s="82"/>
      <c r="LZ312" s="82"/>
      <c r="MA312" s="82"/>
      <c r="MB312" s="82"/>
      <c r="MC312" s="82"/>
      <c r="MD312" s="82"/>
      <c r="ME312" s="82"/>
      <c r="MF312" s="82"/>
      <c r="MG312" s="82"/>
      <c r="MH312" s="82"/>
      <c r="MI312" s="82"/>
      <c r="MJ312" s="82"/>
      <c r="MK312" s="82"/>
      <c r="ML312" s="82"/>
      <c r="MM312" s="82"/>
      <c r="MN312" s="82"/>
      <c r="MO312" s="82"/>
      <c r="MP312" s="82"/>
      <c r="MQ312" s="82"/>
      <c r="MR312" s="82"/>
      <c r="MS312" s="82"/>
      <c r="MT312" s="82"/>
      <c r="MU312" s="82"/>
      <c r="MV312" s="82"/>
      <c r="MW312" s="82"/>
      <c r="MX312" s="82"/>
      <c r="MY312" s="82"/>
      <c r="MZ312" s="82"/>
      <c r="NA312" s="82"/>
      <c r="NB312" s="82"/>
      <c r="NC312" s="82"/>
      <c r="ND312" s="82"/>
      <c r="NE312" s="82"/>
      <c r="NF312" s="82"/>
      <c r="NG312" s="82"/>
      <c r="NH312" s="82"/>
      <c r="NI312" s="82"/>
      <c r="NJ312" s="82"/>
      <c r="NK312" s="82"/>
      <c r="NL312" s="82"/>
      <c r="NM312" s="82"/>
      <c r="NN312" s="82"/>
      <c r="NO312" s="82"/>
      <c r="NP312" s="82"/>
      <c r="NQ312" s="82"/>
      <c r="NR312" s="82"/>
      <c r="NS312" s="82"/>
      <c r="NT312" s="82"/>
      <c r="NU312" s="82"/>
      <c r="NV312" s="82"/>
      <c r="NW312" s="82"/>
      <c r="NX312" s="82"/>
      <c r="NY312" s="82"/>
      <c r="NZ312" s="82"/>
      <c r="OA312" s="82"/>
      <c r="OB312" s="82"/>
      <c r="OC312" s="82"/>
      <c r="OD312" s="82"/>
      <c r="OE312" s="82"/>
      <c r="OF312" s="82"/>
      <c r="OG312" s="82"/>
      <c r="OH312" s="82"/>
      <c r="OI312" s="82"/>
      <c r="OJ312" s="82"/>
      <c r="OK312" s="82"/>
      <c r="OL312" s="82"/>
      <c r="OM312" s="82"/>
      <c r="ON312" s="82"/>
      <c r="OO312" s="82"/>
      <c r="OP312" s="82"/>
      <c r="OQ312" s="82"/>
      <c r="OR312" s="82"/>
      <c r="OS312" s="82"/>
      <c r="OT312" s="82"/>
      <c r="OU312" s="82"/>
      <c r="OV312" s="82"/>
      <c r="OW312" s="82"/>
      <c r="OX312" s="82"/>
      <c r="OY312" s="82"/>
      <c r="OZ312" s="82"/>
      <c r="PA312" s="82"/>
      <c r="PB312" s="82"/>
      <c r="PC312" s="82"/>
      <c r="PD312" s="82"/>
      <c r="PE312" s="82"/>
      <c r="PF312" s="82"/>
      <c r="PG312" s="82"/>
      <c r="PH312" s="82"/>
      <c r="PI312" s="82"/>
      <c r="PJ312" s="82"/>
      <c r="PK312" s="82"/>
      <c r="PL312" s="82"/>
      <c r="PM312" s="82"/>
      <c r="PN312" s="82"/>
      <c r="PO312" s="82"/>
      <c r="PP312" s="82"/>
      <c r="PQ312" s="82"/>
      <c r="PR312" s="82"/>
      <c r="PS312" s="82"/>
      <c r="PT312" s="82"/>
      <c r="PU312" s="82"/>
      <c r="PV312" s="82"/>
      <c r="PW312" s="82"/>
      <c r="PX312" s="82"/>
      <c r="PY312" s="82"/>
      <c r="PZ312" s="82"/>
      <c r="QA312" s="82"/>
      <c r="QB312" s="82"/>
      <c r="QC312" s="82"/>
      <c r="QD312" s="82"/>
      <c r="QE312" s="82"/>
      <c r="QF312" s="82"/>
      <c r="QG312" s="82"/>
      <c r="QH312" s="82"/>
      <c r="QI312" s="82"/>
      <c r="QJ312" s="82"/>
      <c r="QK312" s="82"/>
      <c r="QL312" s="82"/>
      <c r="QM312" s="82"/>
      <c r="QN312" s="82"/>
      <c r="QO312" s="82"/>
      <c r="QP312" s="82"/>
      <c r="QQ312" s="82"/>
      <c r="QR312" s="82"/>
      <c r="QS312" s="82"/>
      <c r="QT312" s="82"/>
      <c r="QU312" s="82"/>
      <c r="QV312" s="82"/>
      <c r="QW312" s="82"/>
      <c r="QX312" s="82"/>
      <c r="QY312" s="82"/>
      <c r="QZ312" s="82"/>
      <c r="RA312" s="82"/>
      <c r="RB312" s="82"/>
      <c r="RC312" s="82"/>
      <c r="RD312" s="82"/>
      <c r="RE312" s="82"/>
      <c r="RF312" s="82"/>
      <c r="RG312" s="82"/>
      <c r="RH312" s="82"/>
      <c r="RI312" s="82"/>
      <c r="RJ312" s="82"/>
      <c r="RK312" s="82"/>
      <c r="RL312" s="82"/>
      <c r="RM312" s="82"/>
      <c r="RN312" s="82"/>
      <c r="RO312" s="82"/>
      <c r="RP312" s="82"/>
      <c r="RQ312" s="82"/>
      <c r="RR312" s="82"/>
      <c r="RS312" s="82"/>
      <c r="RT312" s="82"/>
      <c r="RU312" s="82"/>
      <c r="RV312" s="82"/>
      <c r="RW312" s="82"/>
      <c r="RX312" s="82"/>
      <c r="RY312" s="82"/>
      <c r="RZ312" s="82"/>
      <c r="SA312" s="82"/>
      <c r="SB312" s="82"/>
      <c r="SC312" s="82"/>
      <c r="SD312" s="82"/>
      <c r="SE312" s="82"/>
      <c r="SF312" s="82"/>
      <c r="SG312" s="82"/>
      <c r="SH312" s="82"/>
      <c r="SI312" s="82"/>
      <c r="SJ312" s="82"/>
      <c r="SK312" s="82"/>
      <c r="SL312" s="82"/>
      <c r="SM312" s="82"/>
      <c r="SN312" s="82"/>
      <c r="SO312" s="82"/>
      <c r="SP312" s="82"/>
      <c r="SQ312" s="82"/>
      <c r="SR312" s="82"/>
      <c r="SS312" s="82"/>
      <c r="ST312" s="82"/>
      <c r="SU312" s="82"/>
      <c r="SV312" s="82"/>
      <c r="SW312" s="82"/>
      <c r="SX312" s="82"/>
      <c r="SY312" s="82"/>
      <c r="SZ312" s="82"/>
      <c r="TA312" s="82"/>
      <c r="TB312" s="82"/>
      <c r="TC312" s="82"/>
      <c r="TD312" s="82"/>
      <c r="TE312" s="82"/>
      <c r="TF312" s="82"/>
      <c r="TG312" s="82"/>
      <c r="TH312" s="82"/>
      <c r="TI312" s="82"/>
      <c r="TJ312" s="82"/>
      <c r="TK312" s="82"/>
      <c r="TL312" s="82"/>
      <c r="TM312" s="82"/>
      <c r="TN312" s="82"/>
      <c r="TO312" s="82"/>
      <c r="TP312" s="82"/>
      <c r="TQ312" s="82"/>
      <c r="TR312" s="82"/>
      <c r="TS312" s="82"/>
      <c r="TT312" s="82"/>
      <c r="TU312" s="82"/>
      <c r="TV312" s="82"/>
      <c r="TW312" s="82"/>
      <c r="TX312" s="82"/>
      <c r="TY312" s="82"/>
      <c r="TZ312" s="82"/>
      <c r="UA312" s="82"/>
      <c r="UB312" s="82"/>
      <c r="UC312" s="82"/>
      <c r="UD312" s="82"/>
      <c r="UE312" s="82"/>
      <c r="UF312" s="82"/>
      <c r="UG312" s="82"/>
      <c r="UH312" s="82"/>
      <c r="UI312" s="82"/>
      <c r="UJ312" s="82"/>
      <c r="UK312" s="82"/>
      <c r="UL312" s="82"/>
      <c r="UM312" s="82"/>
      <c r="UN312" s="82"/>
      <c r="UO312" s="82"/>
      <c r="UP312" s="82"/>
      <c r="UQ312" s="82"/>
      <c r="UR312" s="82"/>
      <c r="US312" s="82"/>
      <c r="UT312" s="82"/>
      <c r="UU312" s="82"/>
      <c r="UV312" s="82"/>
      <c r="UW312" s="82"/>
      <c r="UX312" s="82"/>
      <c r="UY312" s="82"/>
      <c r="UZ312" s="82"/>
      <c r="VA312" s="82"/>
      <c r="VB312" s="82"/>
      <c r="VC312" s="82"/>
      <c r="VD312" s="82"/>
      <c r="VE312" s="82"/>
      <c r="VF312" s="82"/>
      <c r="VG312" s="82"/>
      <c r="VH312" s="82"/>
      <c r="VI312" s="82"/>
      <c r="VJ312" s="82"/>
      <c r="VK312" s="82"/>
      <c r="VL312" s="82"/>
      <c r="VM312" s="82"/>
      <c r="VN312" s="82"/>
      <c r="VO312" s="82"/>
      <c r="VP312" s="82"/>
      <c r="VQ312" s="82"/>
      <c r="VR312" s="82"/>
      <c r="VS312" s="82"/>
      <c r="VT312" s="82"/>
      <c r="VU312" s="82"/>
      <c r="VV312" s="82"/>
      <c r="VW312" s="82"/>
      <c r="VX312" s="82"/>
      <c r="VY312" s="82"/>
      <c r="VZ312" s="82"/>
      <c r="WA312" s="82"/>
      <c r="WB312" s="82"/>
      <c r="WC312" s="82"/>
      <c r="WD312" s="82"/>
      <c r="WE312" s="82"/>
      <c r="WF312" s="82"/>
      <c r="WG312" s="82"/>
      <c r="WH312" s="82"/>
      <c r="WI312" s="82"/>
      <c r="WJ312" s="82"/>
      <c r="WK312" s="82"/>
      <c r="WL312" s="82"/>
      <c r="WM312" s="82"/>
      <c r="WN312" s="82"/>
      <c r="WO312" s="82"/>
      <c r="WP312" s="82"/>
      <c r="WQ312" s="82"/>
      <c r="WR312" s="82"/>
      <c r="WS312" s="82"/>
      <c r="WT312" s="82"/>
      <c r="WU312" s="82"/>
      <c r="WV312" s="82"/>
      <c r="WW312" s="82"/>
      <c r="WX312" s="82"/>
      <c r="WY312" s="82"/>
      <c r="WZ312" s="82"/>
      <c r="XA312" s="82"/>
      <c r="XB312" s="82"/>
      <c r="XC312" s="82"/>
      <c r="XD312" s="82"/>
      <c r="XE312" s="82"/>
      <c r="XF312" s="82"/>
      <c r="XG312" s="82"/>
      <c r="XH312" s="82"/>
      <c r="XI312" s="82"/>
      <c r="XJ312" s="82"/>
      <c r="XK312" s="82"/>
      <c r="XL312" s="82"/>
      <c r="XM312" s="82"/>
      <c r="XN312" s="82"/>
      <c r="XO312" s="82"/>
      <c r="XP312" s="82"/>
      <c r="XQ312" s="82"/>
      <c r="XR312" s="82"/>
      <c r="XS312" s="82"/>
      <c r="XT312" s="82"/>
      <c r="XU312" s="82"/>
      <c r="XV312" s="82"/>
      <c r="XW312" s="82"/>
      <c r="XX312" s="82"/>
      <c r="XY312" s="82"/>
      <c r="XZ312" s="82"/>
      <c r="YA312" s="82"/>
      <c r="YB312" s="82"/>
      <c r="YC312" s="82"/>
      <c r="YD312" s="82"/>
      <c r="YE312" s="82"/>
      <c r="YF312" s="82"/>
      <c r="YG312" s="82"/>
      <c r="YH312" s="82"/>
      <c r="YI312" s="82"/>
      <c r="YJ312" s="82"/>
      <c r="YK312" s="82"/>
      <c r="YL312" s="82"/>
      <c r="YM312" s="82"/>
      <c r="YN312" s="82"/>
      <c r="YO312" s="82"/>
      <c r="YP312" s="82"/>
      <c r="YQ312" s="82"/>
      <c r="YR312" s="82"/>
      <c r="YS312" s="82"/>
      <c r="YT312" s="82"/>
      <c r="YU312" s="82"/>
      <c r="YV312" s="82"/>
      <c r="YW312" s="82"/>
      <c r="YX312" s="82"/>
      <c r="YY312" s="82"/>
      <c r="YZ312" s="82"/>
      <c r="ZA312" s="82"/>
      <c r="ZB312" s="82"/>
      <c r="ZC312" s="82"/>
      <c r="ZD312" s="82"/>
      <c r="ZE312" s="82"/>
      <c r="ZF312" s="82"/>
      <c r="ZG312" s="82"/>
      <c r="ZH312" s="82"/>
      <c r="ZI312" s="82"/>
      <c r="ZJ312" s="82"/>
      <c r="ZK312" s="82"/>
      <c r="ZL312" s="82"/>
      <c r="ZM312" s="82"/>
      <c r="ZN312" s="82"/>
      <c r="ZO312" s="82"/>
      <c r="ZP312" s="82"/>
      <c r="ZQ312" s="82"/>
      <c r="ZR312" s="82"/>
      <c r="ZS312" s="82"/>
      <c r="ZT312" s="82"/>
      <c r="ZU312" s="82"/>
      <c r="ZV312" s="82"/>
      <c r="ZW312" s="82"/>
      <c r="ZX312" s="82"/>
      <c r="ZY312" s="82"/>
      <c r="ZZ312" s="82"/>
      <c r="AAA312" s="82"/>
      <c r="AAB312" s="82"/>
      <c r="AAC312" s="82"/>
      <c r="AAD312" s="82"/>
      <c r="AAE312" s="82"/>
      <c r="AAF312" s="82"/>
      <c r="AAG312" s="82"/>
      <c r="AAH312" s="82"/>
      <c r="AAI312" s="82"/>
      <c r="AAJ312" s="82"/>
      <c r="AAK312" s="82"/>
      <c r="AAL312" s="82"/>
      <c r="AAM312" s="82"/>
      <c r="AAN312" s="82"/>
      <c r="AAO312" s="82"/>
      <c r="AAP312" s="82"/>
      <c r="AAQ312" s="82"/>
      <c r="AAR312" s="82"/>
      <c r="AAS312" s="82"/>
      <c r="AAT312" s="82"/>
      <c r="AAU312" s="82"/>
      <c r="AAV312" s="82"/>
      <c r="AAW312" s="82"/>
      <c r="AAX312" s="82"/>
      <c r="AAY312" s="82"/>
      <c r="AAZ312" s="82"/>
      <c r="ABA312" s="82"/>
      <c r="ABB312" s="82"/>
      <c r="ABC312" s="82"/>
      <c r="ABD312" s="82"/>
      <c r="ABE312" s="82"/>
      <c r="ABF312" s="82"/>
      <c r="ABG312" s="82"/>
      <c r="ABH312" s="82"/>
      <c r="ABI312" s="82"/>
      <c r="ABJ312" s="82"/>
      <c r="ABK312" s="82"/>
      <c r="ABL312" s="82"/>
      <c r="ABM312" s="82"/>
      <c r="ABN312" s="82"/>
      <c r="ABO312" s="82"/>
      <c r="ABP312" s="82"/>
      <c r="ABQ312" s="82"/>
      <c r="ABR312" s="82"/>
      <c r="ABS312" s="82"/>
      <c r="ABT312" s="82"/>
      <c r="ABU312" s="82"/>
      <c r="ABV312" s="82"/>
      <c r="ABW312" s="82"/>
      <c r="ABX312" s="82"/>
      <c r="ABY312" s="82"/>
      <c r="ABZ312" s="82"/>
      <c r="ACA312" s="82"/>
      <c r="ACB312" s="82"/>
      <c r="ACC312" s="82"/>
      <c r="ACD312" s="82"/>
      <c r="ACE312" s="82"/>
      <c r="ACF312" s="82"/>
      <c r="ACG312" s="82"/>
      <c r="ACH312" s="82"/>
      <c r="ACI312" s="82"/>
      <c r="ACJ312" s="82"/>
      <c r="ACK312" s="82"/>
      <c r="ACL312" s="82"/>
      <c r="ACM312" s="82"/>
      <c r="ACN312" s="82"/>
      <c r="ACO312" s="82"/>
      <c r="ACP312" s="82"/>
      <c r="ACQ312" s="82"/>
      <c r="ACR312" s="82"/>
      <c r="ACS312" s="82"/>
      <c r="ACT312" s="82"/>
      <c r="ACU312" s="82"/>
      <c r="ACV312" s="82"/>
      <c r="ACW312" s="82"/>
      <c r="ACX312" s="82"/>
      <c r="ACY312" s="82"/>
      <c r="ACZ312" s="82"/>
      <c r="ADA312" s="82"/>
      <c r="ADB312" s="82"/>
      <c r="ADC312" s="82"/>
      <c r="ADD312" s="82"/>
      <c r="ADE312" s="82"/>
      <c r="ADF312" s="82"/>
      <c r="ADG312" s="82"/>
      <c r="ADH312" s="82"/>
      <c r="ADI312" s="82"/>
      <c r="ADJ312" s="82"/>
      <c r="ADK312" s="82"/>
      <c r="ADL312" s="82"/>
      <c r="ADM312" s="82"/>
      <c r="ADN312" s="82"/>
      <c r="ADO312" s="82"/>
      <c r="ADP312" s="82"/>
      <c r="ADQ312" s="82"/>
      <c r="ADR312" s="82"/>
      <c r="ADS312" s="82"/>
      <c r="ADT312" s="82"/>
      <c r="ADU312" s="82"/>
      <c r="ADV312" s="82"/>
      <c r="ADW312" s="82"/>
      <c r="ADX312" s="82"/>
      <c r="ADY312" s="82"/>
      <c r="ADZ312" s="82"/>
      <c r="AEA312" s="82"/>
      <c r="AEB312" s="82"/>
      <c r="AEC312" s="82"/>
      <c r="AED312" s="82"/>
      <c r="AEE312" s="82"/>
      <c r="AEF312" s="82"/>
      <c r="AEG312" s="82"/>
      <c r="AEH312" s="82"/>
      <c r="AEI312" s="82"/>
      <c r="AEJ312" s="82"/>
      <c r="AEK312" s="82"/>
      <c r="AEL312" s="82"/>
      <c r="AEM312" s="82"/>
      <c r="AEN312" s="82"/>
      <c r="AEO312" s="82"/>
      <c r="AEP312" s="82"/>
      <c r="AEQ312" s="82"/>
      <c r="AER312" s="82"/>
      <c r="AES312" s="82"/>
      <c r="AET312" s="82"/>
      <c r="AEU312" s="82"/>
      <c r="AEV312" s="82"/>
      <c r="AEW312" s="82"/>
      <c r="AEX312" s="82"/>
      <c r="AEY312" s="82"/>
      <c r="AEZ312" s="82"/>
      <c r="AFA312" s="82"/>
      <c r="AFB312" s="82"/>
      <c r="AFC312" s="82"/>
      <c r="AFD312" s="82"/>
      <c r="AFE312" s="82"/>
      <c r="AFF312" s="82"/>
      <c r="AFG312" s="82"/>
      <c r="AFH312" s="82"/>
      <c r="AFI312" s="82"/>
      <c r="AFJ312" s="82"/>
      <c r="AFK312" s="82"/>
      <c r="AFL312" s="82"/>
      <c r="AFM312" s="82"/>
      <c r="AFN312" s="82"/>
      <c r="AFO312" s="82"/>
      <c r="AFP312" s="82"/>
      <c r="AFQ312" s="82"/>
      <c r="AFR312" s="82"/>
      <c r="AFS312" s="82"/>
      <c r="AFT312" s="82"/>
      <c r="AFU312" s="82"/>
      <c r="AFV312" s="82"/>
      <c r="AFW312" s="82"/>
      <c r="AFX312" s="82"/>
      <c r="AFY312" s="82"/>
      <c r="AFZ312" s="82"/>
      <c r="AGA312" s="82"/>
      <c r="AGB312" s="82"/>
      <c r="AGC312" s="82"/>
      <c r="AGD312" s="82"/>
      <c r="AGE312" s="82"/>
      <c r="AGF312" s="82"/>
      <c r="AGG312" s="82"/>
      <c r="AGH312" s="82"/>
      <c r="AGI312" s="82"/>
      <c r="AGJ312" s="82"/>
      <c r="AGK312" s="82"/>
      <c r="AGL312" s="82"/>
      <c r="AGM312" s="82"/>
      <c r="AGN312" s="82"/>
      <c r="AGO312" s="82"/>
      <c r="AGP312" s="82"/>
      <c r="AGQ312" s="82"/>
      <c r="AGR312" s="82"/>
      <c r="AGS312" s="82"/>
      <c r="AGT312" s="82"/>
      <c r="AGU312" s="82"/>
      <c r="AGV312" s="82"/>
      <c r="AGW312" s="82"/>
      <c r="AGX312" s="82"/>
      <c r="AGY312" s="82"/>
      <c r="AGZ312" s="82"/>
      <c r="AHA312" s="82"/>
      <c r="AHB312" s="82"/>
      <c r="AHC312" s="82"/>
      <c r="AHD312" s="82"/>
      <c r="AHE312" s="82"/>
      <c r="AHF312" s="82"/>
      <c r="AHG312" s="82"/>
      <c r="AHH312" s="82"/>
      <c r="AHI312" s="82"/>
      <c r="AHJ312" s="82"/>
      <c r="AHK312" s="82"/>
      <c r="AHL312" s="82"/>
      <c r="AHM312" s="82"/>
      <c r="AHN312" s="82"/>
      <c r="AHO312" s="82"/>
      <c r="AHP312" s="82"/>
      <c r="AHQ312" s="82"/>
      <c r="AHR312" s="82"/>
      <c r="AHS312" s="82"/>
      <c r="AHT312" s="82"/>
      <c r="AHU312" s="82"/>
      <c r="AHV312" s="82"/>
      <c r="AHW312" s="82"/>
      <c r="AHX312" s="82"/>
      <c r="AHY312" s="82"/>
      <c r="AHZ312" s="82"/>
      <c r="AIA312" s="82"/>
      <c r="AIB312" s="82"/>
      <c r="AIC312" s="82"/>
      <c r="AID312" s="82"/>
      <c r="AIE312" s="82"/>
      <c r="AIF312" s="82"/>
      <c r="AIG312" s="82"/>
      <c r="AIH312" s="82"/>
      <c r="AII312" s="82"/>
      <c r="AIJ312" s="82"/>
      <c r="AIK312" s="82"/>
      <c r="AIL312" s="82"/>
      <c r="AIM312" s="82"/>
      <c r="AIN312" s="82"/>
      <c r="AIO312" s="82"/>
      <c r="AIP312" s="82"/>
      <c r="AIQ312" s="82"/>
      <c r="AIR312" s="82"/>
      <c r="AIS312" s="82"/>
      <c r="AIT312" s="82"/>
      <c r="AIU312" s="82"/>
      <c r="AIV312" s="82"/>
      <c r="AIW312" s="82"/>
      <c r="AIX312" s="82"/>
      <c r="AIY312" s="82"/>
      <c r="AIZ312" s="82"/>
      <c r="AJA312" s="82"/>
      <c r="AJB312" s="82"/>
      <c r="AJC312" s="82"/>
      <c r="AJD312" s="82"/>
      <c r="AJE312" s="82"/>
      <c r="AJF312" s="82"/>
      <c r="AJG312" s="82"/>
      <c r="AJH312" s="82"/>
      <c r="AJI312" s="82"/>
      <c r="AJJ312" s="82"/>
      <c r="AJK312" s="82"/>
      <c r="AJL312" s="82"/>
      <c r="AJM312" s="82"/>
      <c r="AJN312" s="82"/>
      <c r="AJO312" s="82"/>
      <c r="AJP312" s="82"/>
      <c r="AJQ312" s="82"/>
      <c r="AJR312" s="82"/>
      <c r="AJS312" s="82"/>
      <c r="AJT312" s="82"/>
      <c r="AJU312" s="82"/>
      <c r="AJV312" s="82"/>
      <c r="AJW312" s="82"/>
      <c r="AJX312" s="82"/>
      <c r="AJY312" s="82"/>
      <c r="AJZ312" s="82"/>
      <c r="AKA312" s="82"/>
      <c r="AKB312" s="82"/>
      <c r="AKC312" s="82"/>
      <c r="AKD312" s="82"/>
      <c r="AKE312" s="82"/>
      <c r="AKF312" s="82"/>
      <c r="AKG312" s="82"/>
      <c r="AKH312" s="82"/>
      <c r="AKI312" s="82"/>
      <c r="AKJ312" s="82"/>
      <c r="AKK312" s="82"/>
      <c r="AKL312" s="82"/>
      <c r="AKM312" s="82"/>
      <c r="AKN312" s="82"/>
      <c r="AKO312" s="82"/>
      <c r="AKP312" s="82"/>
      <c r="AKQ312" s="82"/>
      <c r="AKR312" s="82"/>
      <c r="AKS312" s="82"/>
      <c r="AKT312" s="82"/>
      <c r="AKU312" s="82"/>
      <c r="AKV312" s="82"/>
      <c r="AKW312" s="82"/>
      <c r="AKX312" s="82"/>
      <c r="AKY312" s="82"/>
      <c r="AKZ312" s="82"/>
      <c r="ALA312" s="82"/>
      <c r="ALB312" s="82"/>
      <c r="ALC312" s="82"/>
      <c r="ALD312" s="82"/>
      <c r="ALE312" s="82"/>
      <c r="ALF312" s="82"/>
      <c r="ALG312" s="82"/>
      <c r="ALH312" s="82"/>
      <c r="ALI312" s="82"/>
      <c r="ALJ312" s="82"/>
      <c r="ALK312" s="82"/>
      <c r="ALL312" s="82"/>
      <c r="ALM312" s="82"/>
      <c r="ALN312" s="82"/>
      <c r="ALO312" s="82"/>
      <c r="ALP312" s="82"/>
      <c r="ALQ312" s="82"/>
      <c r="ALR312" s="82"/>
      <c r="ALS312" s="82"/>
      <c r="ALT312" s="82"/>
      <c r="ALU312" s="82"/>
      <c r="ALV312" s="82"/>
      <c r="ALW312" s="82"/>
      <c r="ALX312" s="82"/>
      <c r="ALY312" s="82"/>
      <c r="ALZ312" s="82"/>
      <c r="AMA312" s="82"/>
      <c r="AMB312" s="82"/>
      <c r="AMC312" s="82"/>
      <c r="AMD312" s="82"/>
      <c r="AME312" s="82"/>
      <c r="AMF312" s="82"/>
      <c r="AMG312" s="82"/>
      <c r="AMH312" s="82"/>
      <c r="AMI312" s="82"/>
      <c r="AMJ312" s="82"/>
    </row>
    <row r="313" spans="1:1024" s="84" customFormat="1" ht="25.5" outlineLevel="1" x14ac:dyDescent="0.2">
      <c r="A313" s="96" t="s">
        <v>479</v>
      </c>
      <c r="B313" s="176" t="s">
        <v>362</v>
      </c>
      <c r="C313" s="176" t="s">
        <v>15</v>
      </c>
      <c r="D313" s="221" t="s">
        <v>689</v>
      </c>
      <c r="E313" s="90" t="s">
        <v>696</v>
      </c>
      <c r="F313" s="92">
        <v>16.739999999999998</v>
      </c>
      <c r="G313" s="92"/>
      <c r="H313" s="93"/>
      <c r="I313" s="94">
        <f t="shared" si="21"/>
        <v>0</v>
      </c>
      <c r="J313" s="82"/>
      <c r="K313" s="82"/>
      <c r="L313" s="81"/>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c r="DR313" s="82"/>
      <c r="DS313" s="82"/>
      <c r="DT313" s="82"/>
      <c r="DU313" s="82"/>
      <c r="DV313" s="82"/>
      <c r="DW313" s="82"/>
      <c r="DX313" s="82"/>
      <c r="DY313" s="82"/>
      <c r="DZ313" s="82"/>
      <c r="EA313" s="82"/>
      <c r="EB313" s="82"/>
      <c r="EC313" s="82"/>
      <c r="ED313" s="82"/>
      <c r="EE313" s="82"/>
      <c r="EF313" s="82"/>
      <c r="EG313" s="82"/>
      <c r="EH313" s="82"/>
      <c r="EI313" s="82"/>
      <c r="EJ313" s="82"/>
      <c r="EK313" s="82"/>
      <c r="EL313" s="82"/>
      <c r="EM313" s="82"/>
      <c r="EN313" s="82"/>
      <c r="EO313" s="82"/>
      <c r="EP313" s="82"/>
      <c r="EQ313" s="82"/>
      <c r="ER313" s="82"/>
      <c r="ES313" s="82"/>
      <c r="ET313" s="82"/>
      <c r="EU313" s="82"/>
      <c r="EV313" s="82"/>
      <c r="EW313" s="82"/>
      <c r="EX313" s="82"/>
      <c r="EY313" s="82"/>
      <c r="EZ313" s="82"/>
      <c r="FA313" s="82"/>
      <c r="FB313" s="82"/>
      <c r="FC313" s="82"/>
      <c r="FD313" s="82"/>
      <c r="FE313" s="82"/>
      <c r="FF313" s="82"/>
      <c r="FG313" s="82"/>
      <c r="FH313" s="82"/>
      <c r="FI313" s="82"/>
      <c r="FJ313" s="82"/>
      <c r="FK313" s="82"/>
      <c r="FL313" s="82"/>
      <c r="FM313" s="82"/>
      <c r="FN313" s="82"/>
      <c r="FO313" s="82"/>
      <c r="FP313" s="82"/>
      <c r="FQ313" s="82"/>
      <c r="FR313" s="82"/>
      <c r="FS313" s="82"/>
      <c r="FT313" s="82"/>
      <c r="FU313" s="82"/>
      <c r="FV313" s="82"/>
      <c r="FW313" s="82"/>
      <c r="FX313" s="82"/>
      <c r="FY313" s="82"/>
      <c r="FZ313" s="82"/>
      <c r="GA313" s="82"/>
      <c r="GB313" s="82"/>
      <c r="GC313" s="82"/>
      <c r="GD313" s="82"/>
      <c r="GE313" s="82"/>
      <c r="GF313" s="82"/>
      <c r="GG313" s="82"/>
      <c r="GH313" s="82"/>
      <c r="GI313" s="82"/>
      <c r="GJ313" s="82"/>
      <c r="GK313" s="82"/>
      <c r="GL313" s="82"/>
      <c r="GM313" s="82"/>
      <c r="GN313" s="82"/>
      <c r="GO313" s="82"/>
      <c r="GP313" s="82"/>
      <c r="GQ313" s="82"/>
      <c r="GR313" s="82"/>
      <c r="GS313" s="82"/>
      <c r="GT313" s="82"/>
      <c r="GU313" s="82"/>
      <c r="GV313" s="82"/>
      <c r="GW313" s="82"/>
      <c r="GX313" s="82"/>
      <c r="GY313" s="82"/>
      <c r="GZ313" s="82"/>
      <c r="HA313" s="82"/>
      <c r="HB313" s="82"/>
      <c r="HC313" s="82"/>
      <c r="HD313" s="82"/>
      <c r="HE313" s="82"/>
      <c r="HF313" s="82"/>
      <c r="HG313" s="82"/>
      <c r="HH313" s="82"/>
      <c r="HI313" s="82"/>
      <c r="HJ313" s="82"/>
      <c r="HK313" s="82"/>
      <c r="HL313" s="82"/>
      <c r="HM313" s="82"/>
      <c r="HN313" s="82"/>
      <c r="HO313" s="82"/>
      <c r="HP313" s="82"/>
      <c r="HQ313" s="82"/>
      <c r="HR313" s="82"/>
      <c r="HS313" s="82"/>
      <c r="HT313" s="82"/>
      <c r="HU313" s="82"/>
      <c r="HV313" s="82"/>
      <c r="HW313" s="82"/>
      <c r="HX313" s="82"/>
      <c r="HY313" s="82"/>
      <c r="HZ313" s="82"/>
      <c r="IA313" s="82"/>
      <c r="IB313" s="82"/>
      <c r="IC313" s="82"/>
      <c r="ID313" s="82"/>
      <c r="IE313" s="82"/>
      <c r="IF313" s="82"/>
      <c r="IG313" s="82"/>
      <c r="IH313" s="82"/>
      <c r="II313" s="82"/>
      <c r="IJ313" s="82"/>
      <c r="IK313" s="82"/>
      <c r="IL313" s="82"/>
      <c r="IM313" s="82"/>
      <c r="IN313" s="82"/>
      <c r="IO313" s="82"/>
      <c r="IP313" s="82"/>
      <c r="IQ313" s="82"/>
      <c r="IR313" s="82"/>
      <c r="IS313" s="82"/>
      <c r="IT313" s="82"/>
      <c r="IU313" s="82"/>
      <c r="IV313" s="82"/>
      <c r="IW313" s="82"/>
      <c r="IX313" s="82"/>
      <c r="IY313" s="82"/>
      <c r="IZ313" s="82"/>
      <c r="JA313" s="82"/>
      <c r="JB313" s="82"/>
      <c r="JC313" s="82"/>
      <c r="JD313" s="82"/>
      <c r="JE313" s="82"/>
      <c r="JF313" s="82"/>
      <c r="JG313" s="82"/>
      <c r="JH313" s="82"/>
      <c r="JI313" s="82"/>
      <c r="JJ313" s="82"/>
      <c r="JK313" s="82"/>
      <c r="JL313" s="82"/>
      <c r="JM313" s="82"/>
      <c r="JN313" s="82"/>
      <c r="JO313" s="82"/>
      <c r="JP313" s="82"/>
      <c r="JQ313" s="82"/>
      <c r="JR313" s="82"/>
      <c r="JS313" s="82"/>
      <c r="JT313" s="82"/>
      <c r="JU313" s="82"/>
      <c r="JV313" s="82"/>
      <c r="JW313" s="82"/>
      <c r="JX313" s="82"/>
      <c r="JY313" s="82"/>
      <c r="JZ313" s="82"/>
      <c r="KA313" s="82"/>
      <c r="KB313" s="82"/>
      <c r="KC313" s="82"/>
      <c r="KD313" s="82"/>
      <c r="KE313" s="82"/>
      <c r="KF313" s="82"/>
      <c r="KG313" s="82"/>
      <c r="KH313" s="82"/>
      <c r="KI313" s="82"/>
      <c r="KJ313" s="82"/>
      <c r="KK313" s="82"/>
      <c r="KL313" s="82"/>
      <c r="KM313" s="82"/>
      <c r="KN313" s="82"/>
      <c r="KO313" s="82"/>
      <c r="KP313" s="82"/>
      <c r="KQ313" s="82"/>
      <c r="KR313" s="82"/>
      <c r="KS313" s="82"/>
      <c r="KT313" s="82"/>
      <c r="KU313" s="82"/>
      <c r="KV313" s="82"/>
      <c r="KW313" s="82"/>
      <c r="KX313" s="82"/>
      <c r="KY313" s="82"/>
      <c r="KZ313" s="82"/>
      <c r="LA313" s="82"/>
      <c r="LB313" s="82"/>
      <c r="LC313" s="82"/>
      <c r="LD313" s="82"/>
      <c r="LE313" s="82"/>
      <c r="LF313" s="82"/>
      <c r="LG313" s="82"/>
      <c r="LH313" s="82"/>
      <c r="LI313" s="82"/>
      <c r="LJ313" s="82"/>
      <c r="LK313" s="82"/>
      <c r="LL313" s="82"/>
      <c r="LM313" s="82"/>
      <c r="LN313" s="82"/>
      <c r="LO313" s="82"/>
      <c r="LP313" s="82"/>
      <c r="LQ313" s="82"/>
      <c r="LR313" s="82"/>
      <c r="LS313" s="82"/>
      <c r="LT313" s="82"/>
      <c r="LU313" s="82"/>
      <c r="LV313" s="82"/>
      <c r="LW313" s="82"/>
      <c r="LX313" s="82"/>
      <c r="LY313" s="82"/>
      <c r="LZ313" s="82"/>
      <c r="MA313" s="82"/>
      <c r="MB313" s="82"/>
      <c r="MC313" s="82"/>
      <c r="MD313" s="82"/>
      <c r="ME313" s="82"/>
      <c r="MF313" s="82"/>
      <c r="MG313" s="82"/>
      <c r="MH313" s="82"/>
      <c r="MI313" s="82"/>
      <c r="MJ313" s="82"/>
      <c r="MK313" s="82"/>
      <c r="ML313" s="82"/>
      <c r="MM313" s="82"/>
      <c r="MN313" s="82"/>
      <c r="MO313" s="82"/>
      <c r="MP313" s="82"/>
      <c r="MQ313" s="82"/>
      <c r="MR313" s="82"/>
      <c r="MS313" s="82"/>
      <c r="MT313" s="82"/>
      <c r="MU313" s="82"/>
      <c r="MV313" s="82"/>
      <c r="MW313" s="82"/>
      <c r="MX313" s="82"/>
      <c r="MY313" s="82"/>
      <c r="MZ313" s="82"/>
      <c r="NA313" s="82"/>
      <c r="NB313" s="82"/>
      <c r="NC313" s="82"/>
      <c r="ND313" s="82"/>
      <c r="NE313" s="82"/>
      <c r="NF313" s="82"/>
      <c r="NG313" s="82"/>
      <c r="NH313" s="82"/>
      <c r="NI313" s="82"/>
      <c r="NJ313" s="82"/>
      <c r="NK313" s="82"/>
      <c r="NL313" s="82"/>
      <c r="NM313" s="82"/>
      <c r="NN313" s="82"/>
      <c r="NO313" s="82"/>
      <c r="NP313" s="82"/>
      <c r="NQ313" s="82"/>
      <c r="NR313" s="82"/>
      <c r="NS313" s="82"/>
      <c r="NT313" s="82"/>
      <c r="NU313" s="82"/>
      <c r="NV313" s="82"/>
      <c r="NW313" s="82"/>
      <c r="NX313" s="82"/>
      <c r="NY313" s="82"/>
      <c r="NZ313" s="82"/>
      <c r="OA313" s="82"/>
      <c r="OB313" s="82"/>
      <c r="OC313" s="82"/>
      <c r="OD313" s="82"/>
      <c r="OE313" s="82"/>
      <c r="OF313" s="82"/>
      <c r="OG313" s="82"/>
      <c r="OH313" s="82"/>
      <c r="OI313" s="82"/>
      <c r="OJ313" s="82"/>
      <c r="OK313" s="82"/>
      <c r="OL313" s="82"/>
      <c r="OM313" s="82"/>
      <c r="ON313" s="82"/>
      <c r="OO313" s="82"/>
      <c r="OP313" s="82"/>
      <c r="OQ313" s="82"/>
      <c r="OR313" s="82"/>
      <c r="OS313" s="82"/>
      <c r="OT313" s="82"/>
      <c r="OU313" s="82"/>
      <c r="OV313" s="82"/>
      <c r="OW313" s="82"/>
      <c r="OX313" s="82"/>
      <c r="OY313" s="82"/>
      <c r="OZ313" s="82"/>
      <c r="PA313" s="82"/>
      <c r="PB313" s="82"/>
      <c r="PC313" s="82"/>
      <c r="PD313" s="82"/>
      <c r="PE313" s="82"/>
      <c r="PF313" s="82"/>
      <c r="PG313" s="82"/>
      <c r="PH313" s="82"/>
      <c r="PI313" s="82"/>
      <c r="PJ313" s="82"/>
      <c r="PK313" s="82"/>
      <c r="PL313" s="82"/>
      <c r="PM313" s="82"/>
      <c r="PN313" s="82"/>
      <c r="PO313" s="82"/>
      <c r="PP313" s="82"/>
      <c r="PQ313" s="82"/>
      <c r="PR313" s="82"/>
      <c r="PS313" s="82"/>
      <c r="PT313" s="82"/>
      <c r="PU313" s="82"/>
      <c r="PV313" s="82"/>
      <c r="PW313" s="82"/>
      <c r="PX313" s="82"/>
      <c r="PY313" s="82"/>
      <c r="PZ313" s="82"/>
      <c r="QA313" s="82"/>
      <c r="QB313" s="82"/>
      <c r="QC313" s="82"/>
      <c r="QD313" s="82"/>
      <c r="QE313" s="82"/>
      <c r="QF313" s="82"/>
      <c r="QG313" s="82"/>
      <c r="QH313" s="82"/>
      <c r="QI313" s="82"/>
      <c r="QJ313" s="82"/>
      <c r="QK313" s="82"/>
      <c r="QL313" s="82"/>
      <c r="QM313" s="82"/>
      <c r="QN313" s="82"/>
      <c r="QO313" s="82"/>
      <c r="QP313" s="82"/>
      <c r="QQ313" s="82"/>
      <c r="QR313" s="82"/>
      <c r="QS313" s="82"/>
      <c r="QT313" s="82"/>
      <c r="QU313" s="82"/>
      <c r="QV313" s="82"/>
      <c r="QW313" s="82"/>
      <c r="QX313" s="82"/>
      <c r="QY313" s="82"/>
      <c r="QZ313" s="82"/>
      <c r="RA313" s="82"/>
      <c r="RB313" s="82"/>
      <c r="RC313" s="82"/>
      <c r="RD313" s="82"/>
      <c r="RE313" s="82"/>
      <c r="RF313" s="82"/>
      <c r="RG313" s="82"/>
      <c r="RH313" s="82"/>
      <c r="RI313" s="82"/>
      <c r="RJ313" s="82"/>
      <c r="RK313" s="82"/>
      <c r="RL313" s="82"/>
      <c r="RM313" s="82"/>
      <c r="RN313" s="82"/>
      <c r="RO313" s="82"/>
      <c r="RP313" s="82"/>
      <c r="RQ313" s="82"/>
      <c r="RR313" s="82"/>
      <c r="RS313" s="82"/>
      <c r="RT313" s="82"/>
      <c r="RU313" s="82"/>
      <c r="RV313" s="82"/>
      <c r="RW313" s="82"/>
      <c r="RX313" s="82"/>
      <c r="RY313" s="82"/>
      <c r="RZ313" s="82"/>
      <c r="SA313" s="82"/>
      <c r="SB313" s="82"/>
      <c r="SC313" s="82"/>
      <c r="SD313" s="82"/>
      <c r="SE313" s="82"/>
      <c r="SF313" s="82"/>
      <c r="SG313" s="82"/>
      <c r="SH313" s="82"/>
      <c r="SI313" s="82"/>
      <c r="SJ313" s="82"/>
      <c r="SK313" s="82"/>
      <c r="SL313" s="82"/>
      <c r="SM313" s="82"/>
      <c r="SN313" s="82"/>
      <c r="SO313" s="82"/>
      <c r="SP313" s="82"/>
      <c r="SQ313" s="82"/>
      <c r="SR313" s="82"/>
      <c r="SS313" s="82"/>
      <c r="ST313" s="82"/>
      <c r="SU313" s="82"/>
      <c r="SV313" s="82"/>
      <c r="SW313" s="82"/>
      <c r="SX313" s="82"/>
      <c r="SY313" s="82"/>
      <c r="SZ313" s="82"/>
      <c r="TA313" s="82"/>
      <c r="TB313" s="82"/>
      <c r="TC313" s="82"/>
      <c r="TD313" s="82"/>
      <c r="TE313" s="82"/>
      <c r="TF313" s="82"/>
      <c r="TG313" s="82"/>
      <c r="TH313" s="82"/>
      <c r="TI313" s="82"/>
      <c r="TJ313" s="82"/>
      <c r="TK313" s="82"/>
      <c r="TL313" s="82"/>
      <c r="TM313" s="82"/>
      <c r="TN313" s="82"/>
      <c r="TO313" s="82"/>
      <c r="TP313" s="82"/>
      <c r="TQ313" s="82"/>
      <c r="TR313" s="82"/>
      <c r="TS313" s="82"/>
      <c r="TT313" s="82"/>
      <c r="TU313" s="82"/>
      <c r="TV313" s="82"/>
      <c r="TW313" s="82"/>
      <c r="TX313" s="82"/>
      <c r="TY313" s="82"/>
      <c r="TZ313" s="82"/>
      <c r="UA313" s="82"/>
      <c r="UB313" s="82"/>
      <c r="UC313" s="82"/>
      <c r="UD313" s="82"/>
      <c r="UE313" s="82"/>
      <c r="UF313" s="82"/>
      <c r="UG313" s="82"/>
      <c r="UH313" s="82"/>
      <c r="UI313" s="82"/>
      <c r="UJ313" s="82"/>
      <c r="UK313" s="82"/>
      <c r="UL313" s="82"/>
      <c r="UM313" s="82"/>
      <c r="UN313" s="82"/>
      <c r="UO313" s="82"/>
      <c r="UP313" s="82"/>
      <c r="UQ313" s="82"/>
      <c r="UR313" s="82"/>
      <c r="US313" s="82"/>
      <c r="UT313" s="82"/>
      <c r="UU313" s="82"/>
      <c r="UV313" s="82"/>
      <c r="UW313" s="82"/>
      <c r="UX313" s="82"/>
      <c r="UY313" s="82"/>
      <c r="UZ313" s="82"/>
      <c r="VA313" s="82"/>
      <c r="VB313" s="82"/>
      <c r="VC313" s="82"/>
      <c r="VD313" s="82"/>
      <c r="VE313" s="82"/>
      <c r="VF313" s="82"/>
      <c r="VG313" s="82"/>
      <c r="VH313" s="82"/>
      <c r="VI313" s="82"/>
      <c r="VJ313" s="82"/>
      <c r="VK313" s="82"/>
      <c r="VL313" s="82"/>
      <c r="VM313" s="82"/>
      <c r="VN313" s="82"/>
      <c r="VO313" s="82"/>
      <c r="VP313" s="82"/>
      <c r="VQ313" s="82"/>
      <c r="VR313" s="82"/>
      <c r="VS313" s="82"/>
      <c r="VT313" s="82"/>
      <c r="VU313" s="82"/>
      <c r="VV313" s="82"/>
      <c r="VW313" s="82"/>
      <c r="VX313" s="82"/>
      <c r="VY313" s="82"/>
      <c r="VZ313" s="82"/>
      <c r="WA313" s="82"/>
      <c r="WB313" s="82"/>
      <c r="WC313" s="82"/>
      <c r="WD313" s="82"/>
      <c r="WE313" s="82"/>
      <c r="WF313" s="82"/>
      <c r="WG313" s="82"/>
      <c r="WH313" s="82"/>
      <c r="WI313" s="82"/>
      <c r="WJ313" s="82"/>
      <c r="WK313" s="82"/>
      <c r="WL313" s="82"/>
      <c r="WM313" s="82"/>
      <c r="WN313" s="82"/>
      <c r="WO313" s="82"/>
      <c r="WP313" s="82"/>
      <c r="WQ313" s="82"/>
      <c r="WR313" s="82"/>
      <c r="WS313" s="82"/>
      <c r="WT313" s="82"/>
      <c r="WU313" s="82"/>
      <c r="WV313" s="82"/>
      <c r="WW313" s="82"/>
      <c r="WX313" s="82"/>
      <c r="WY313" s="82"/>
      <c r="WZ313" s="82"/>
      <c r="XA313" s="82"/>
      <c r="XB313" s="82"/>
      <c r="XC313" s="82"/>
      <c r="XD313" s="82"/>
      <c r="XE313" s="82"/>
      <c r="XF313" s="82"/>
      <c r="XG313" s="82"/>
      <c r="XH313" s="82"/>
      <c r="XI313" s="82"/>
      <c r="XJ313" s="82"/>
      <c r="XK313" s="82"/>
      <c r="XL313" s="82"/>
      <c r="XM313" s="82"/>
      <c r="XN313" s="82"/>
      <c r="XO313" s="82"/>
      <c r="XP313" s="82"/>
      <c r="XQ313" s="82"/>
      <c r="XR313" s="82"/>
      <c r="XS313" s="82"/>
      <c r="XT313" s="82"/>
      <c r="XU313" s="82"/>
      <c r="XV313" s="82"/>
      <c r="XW313" s="82"/>
      <c r="XX313" s="82"/>
      <c r="XY313" s="82"/>
      <c r="XZ313" s="82"/>
      <c r="YA313" s="82"/>
      <c r="YB313" s="82"/>
      <c r="YC313" s="82"/>
      <c r="YD313" s="82"/>
      <c r="YE313" s="82"/>
      <c r="YF313" s="82"/>
      <c r="YG313" s="82"/>
      <c r="YH313" s="82"/>
      <c r="YI313" s="82"/>
      <c r="YJ313" s="82"/>
      <c r="YK313" s="82"/>
      <c r="YL313" s="82"/>
      <c r="YM313" s="82"/>
      <c r="YN313" s="82"/>
      <c r="YO313" s="82"/>
      <c r="YP313" s="82"/>
      <c r="YQ313" s="82"/>
      <c r="YR313" s="82"/>
      <c r="YS313" s="82"/>
      <c r="YT313" s="82"/>
      <c r="YU313" s="82"/>
      <c r="YV313" s="82"/>
      <c r="YW313" s="82"/>
      <c r="YX313" s="82"/>
      <c r="YY313" s="82"/>
      <c r="YZ313" s="82"/>
      <c r="ZA313" s="82"/>
      <c r="ZB313" s="82"/>
      <c r="ZC313" s="82"/>
      <c r="ZD313" s="82"/>
      <c r="ZE313" s="82"/>
      <c r="ZF313" s="82"/>
      <c r="ZG313" s="82"/>
      <c r="ZH313" s="82"/>
      <c r="ZI313" s="82"/>
      <c r="ZJ313" s="82"/>
      <c r="ZK313" s="82"/>
      <c r="ZL313" s="82"/>
      <c r="ZM313" s="82"/>
      <c r="ZN313" s="82"/>
      <c r="ZO313" s="82"/>
      <c r="ZP313" s="82"/>
      <c r="ZQ313" s="82"/>
      <c r="ZR313" s="82"/>
      <c r="ZS313" s="82"/>
      <c r="ZT313" s="82"/>
      <c r="ZU313" s="82"/>
      <c r="ZV313" s="82"/>
      <c r="ZW313" s="82"/>
      <c r="ZX313" s="82"/>
      <c r="ZY313" s="82"/>
      <c r="ZZ313" s="82"/>
      <c r="AAA313" s="82"/>
      <c r="AAB313" s="82"/>
      <c r="AAC313" s="82"/>
      <c r="AAD313" s="82"/>
      <c r="AAE313" s="82"/>
      <c r="AAF313" s="82"/>
      <c r="AAG313" s="82"/>
      <c r="AAH313" s="82"/>
      <c r="AAI313" s="82"/>
      <c r="AAJ313" s="82"/>
      <c r="AAK313" s="82"/>
      <c r="AAL313" s="82"/>
      <c r="AAM313" s="82"/>
      <c r="AAN313" s="82"/>
      <c r="AAO313" s="82"/>
      <c r="AAP313" s="82"/>
      <c r="AAQ313" s="82"/>
      <c r="AAR313" s="82"/>
      <c r="AAS313" s="82"/>
      <c r="AAT313" s="82"/>
      <c r="AAU313" s="82"/>
      <c r="AAV313" s="82"/>
      <c r="AAW313" s="82"/>
      <c r="AAX313" s="82"/>
      <c r="AAY313" s="82"/>
      <c r="AAZ313" s="82"/>
      <c r="ABA313" s="82"/>
      <c r="ABB313" s="82"/>
      <c r="ABC313" s="82"/>
      <c r="ABD313" s="82"/>
      <c r="ABE313" s="82"/>
      <c r="ABF313" s="82"/>
      <c r="ABG313" s="82"/>
      <c r="ABH313" s="82"/>
      <c r="ABI313" s="82"/>
      <c r="ABJ313" s="82"/>
      <c r="ABK313" s="82"/>
      <c r="ABL313" s="82"/>
      <c r="ABM313" s="82"/>
      <c r="ABN313" s="82"/>
      <c r="ABO313" s="82"/>
      <c r="ABP313" s="82"/>
      <c r="ABQ313" s="82"/>
      <c r="ABR313" s="82"/>
      <c r="ABS313" s="82"/>
      <c r="ABT313" s="82"/>
      <c r="ABU313" s="82"/>
      <c r="ABV313" s="82"/>
      <c r="ABW313" s="82"/>
      <c r="ABX313" s="82"/>
      <c r="ABY313" s="82"/>
      <c r="ABZ313" s="82"/>
      <c r="ACA313" s="82"/>
      <c r="ACB313" s="82"/>
      <c r="ACC313" s="82"/>
      <c r="ACD313" s="82"/>
      <c r="ACE313" s="82"/>
      <c r="ACF313" s="82"/>
      <c r="ACG313" s="82"/>
      <c r="ACH313" s="82"/>
      <c r="ACI313" s="82"/>
      <c r="ACJ313" s="82"/>
      <c r="ACK313" s="82"/>
      <c r="ACL313" s="82"/>
      <c r="ACM313" s="82"/>
      <c r="ACN313" s="82"/>
      <c r="ACO313" s="82"/>
      <c r="ACP313" s="82"/>
      <c r="ACQ313" s="82"/>
      <c r="ACR313" s="82"/>
      <c r="ACS313" s="82"/>
      <c r="ACT313" s="82"/>
      <c r="ACU313" s="82"/>
      <c r="ACV313" s="82"/>
      <c r="ACW313" s="82"/>
      <c r="ACX313" s="82"/>
      <c r="ACY313" s="82"/>
      <c r="ACZ313" s="82"/>
      <c r="ADA313" s="82"/>
      <c r="ADB313" s="82"/>
      <c r="ADC313" s="82"/>
      <c r="ADD313" s="82"/>
      <c r="ADE313" s="82"/>
      <c r="ADF313" s="82"/>
      <c r="ADG313" s="82"/>
      <c r="ADH313" s="82"/>
      <c r="ADI313" s="82"/>
      <c r="ADJ313" s="82"/>
      <c r="ADK313" s="82"/>
      <c r="ADL313" s="82"/>
      <c r="ADM313" s="82"/>
      <c r="ADN313" s="82"/>
      <c r="ADO313" s="82"/>
      <c r="ADP313" s="82"/>
      <c r="ADQ313" s="82"/>
      <c r="ADR313" s="82"/>
      <c r="ADS313" s="82"/>
      <c r="ADT313" s="82"/>
      <c r="ADU313" s="82"/>
      <c r="ADV313" s="82"/>
      <c r="ADW313" s="82"/>
      <c r="ADX313" s="82"/>
      <c r="ADY313" s="82"/>
      <c r="ADZ313" s="82"/>
      <c r="AEA313" s="82"/>
      <c r="AEB313" s="82"/>
      <c r="AEC313" s="82"/>
      <c r="AED313" s="82"/>
      <c r="AEE313" s="82"/>
      <c r="AEF313" s="82"/>
      <c r="AEG313" s="82"/>
      <c r="AEH313" s="82"/>
      <c r="AEI313" s="82"/>
      <c r="AEJ313" s="82"/>
      <c r="AEK313" s="82"/>
      <c r="AEL313" s="82"/>
      <c r="AEM313" s="82"/>
      <c r="AEN313" s="82"/>
      <c r="AEO313" s="82"/>
      <c r="AEP313" s="82"/>
      <c r="AEQ313" s="82"/>
      <c r="AER313" s="82"/>
      <c r="AES313" s="82"/>
      <c r="AET313" s="82"/>
      <c r="AEU313" s="82"/>
      <c r="AEV313" s="82"/>
      <c r="AEW313" s="82"/>
      <c r="AEX313" s="82"/>
      <c r="AEY313" s="82"/>
      <c r="AEZ313" s="82"/>
      <c r="AFA313" s="82"/>
      <c r="AFB313" s="82"/>
      <c r="AFC313" s="82"/>
      <c r="AFD313" s="82"/>
      <c r="AFE313" s="82"/>
      <c r="AFF313" s="82"/>
      <c r="AFG313" s="82"/>
      <c r="AFH313" s="82"/>
      <c r="AFI313" s="82"/>
      <c r="AFJ313" s="82"/>
      <c r="AFK313" s="82"/>
      <c r="AFL313" s="82"/>
      <c r="AFM313" s="82"/>
      <c r="AFN313" s="82"/>
      <c r="AFO313" s="82"/>
      <c r="AFP313" s="82"/>
      <c r="AFQ313" s="82"/>
      <c r="AFR313" s="82"/>
      <c r="AFS313" s="82"/>
      <c r="AFT313" s="82"/>
      <c r="AFU313" s="82"/>
      <c r="AFV313" s="82"/>
      <c r="AFW313" s="82"/>
      <c r="AFX313" s="82"/>
      <c r="AFY313" s="82"/>
      <c r="AFZ313" s="82"/>
      <c r="AGA313" s="82"/>
      <c r="AGB313" s="82"/>
      <c r="AGC313" s="82"/>
      <c r="AGD313" s="82"/>
      <c r="AGE313" s="82"/>
      <c r="AGF313" s="82"/>
      <c r="AGG313" s="82"/>
      <c r="AGH313" s="82"/>
      <c r="AGI313" s="82"/>
      <c r="AGJ313" s="82"/>
      <c r="AGK313" s="82"/>
      <c r="AGL313" s="82"/>
      <c r="AGM313" s="82"/>
      <c r="AGN313" s="82"/>
      <c r="AGO313" s="82"/>
      <c r="AGP313" s="82"/>
      <c r="AGQ313" s="82"/>
      <c r="AGR313" s="82"/>
      <c r="AGS313" s="82"/>
      <c r="AGT313" s="82"/>
      <c r="AGU313" s="82"/>
      <c r="AGV313" s="82"/>
      <c r="AGW313" s="82"/>
      <c r="AGX313" s="82"/>
      <c r="AGY313" s="82"/>
      <c r="AGZ313" s="82"/>
      <c r="AHA313" s="82"/>
      <c r="AHB313" s="82"/>
      <c r="AHC313" s="82"/>
      <c r="AHD313" s="82"/>
      <c r="AHE313" s="82"/>
      <c r="AHF313" s="82"/>
      <c r="AHG313" s="82"/>
      <c r="AHH313" s="82"/>
      <c r="AHI313" s="82"/>
      <c r="AHJ313" s="82"/>
      <c r="AHK313" s="82"/>
      <c r="AHL313" s="82"/>
      <c r="AHM313" s="82"/>
      <c r="AHN313" s="82"/>
      <c r="AHO313" s="82"/>
      <c r="AHP313" s="82"/>
      <c r="AHQ313" s="82"/>
      <c r="AHR313" s="82"/>
      <c r="AHS313" s="82"/>
      <c r="AHT313" s="82"/>
      <c r="AHU313" s="82"/>
      <c r="AHV313" s="82"/>
      <c r="AHW313" s="82"/>
      <c r="AHX313" s="82"/>
      <c r="AHY313" s="82"/>
      <c r="AHZ313" s="82"/>
      <c r="AIA313" s="82"/>
      <c r="AIB313" s="82"/>
      <c r="AIC313" s="82"/>
      <c r="AID313" s="82"/>
      <c r="AIE313" s="82"/>
      <c r="AIF313" s="82"/>
      <c r="AIG313" s="82"/>
      <c r="AIH313" s="82"/>
      <c r="AII313" s="82"/>
      <c r="AIJ313" s="82"/>
      <c r="AIK313" s="82"/>
      <c r="AIL313" s="82"/>
      <c r="AIM313" s="82"/>
      <c r="AIN313" s="82"/>
      <c r="AIO313" s="82"/>
      <c r="AIP313" s="82"/>
      <c r="AIQ313" s="82"/>
      <c r="AIR313" s="82"/>
      <c r="AIS313" s="82"/>
      <c r="AIT313" s="82"/>
      <c r="AIU313" s="82"/>
      <c r="AIV313" s="82"/>
      <c r="AIW313" s="82"/>
      <c r="AIX313" s="82"/>
      <c r="AIY313" s="82"/>
      <c r="AIZ313" s="82"/>
      <c r="AJA313" s="82"/>
      <c r="AJB313" s="82"/>
      <c r="AJC313" s="82"/>
      <c r="AJD313" s="82"/>
      <c r="AJE313" s="82"/>
      <c r="AJF313" s="82"/>
      <c r="AJG313" s="82"/>
      <c r="AJH313" s="82"/>
      <c r="AJI313" s="82"/>
      <c r="AJJ313" s="82"/>
      <c r="AJK313" s="82"/>
      <c r="AJL313" s="82"/>
      <c r="AJM313" s="82"/>
      <c r="AJN313" s="82"/>
      <c r="AJO313" s="82"/>
      <c r="AJP313" s="82"/>
      <c r="AJQ313" s="82"/>
      <c r="AJR313" s="82"/>
      <c r="AJS313" s="82"/>
      <c r="AJT313" s="82"/>
      <c r="AJU313" s="82"/>
      <c r="AJV313" s="82"/>
      <c r="AJW313" s="82"/>
      <c r="AJX313" s="82"/>
      <c r="AJY313" s="82"/>
      <c r="AJZ313" s="82"/>
      <c r="AKA313" s="82"/>
      <c r="AKB313" s="82"/>
      <c r="AKC313" s="82"/>
      <c r="AKD313" s="82"/>
      <c r="AKE313" s="82"/>
      <c r="AKF313" s="82"/>
      <c r="AKG313" s="82"/>
      <c r="AKH313" s="82"/>
      <c r="AKI313" s="82"/>
      <c r="AKJ313" s="82"/>
      <c r="AKK313" s="82"/>
      <c r="AKL313" s="82"/>
      <c r="AKM313" s="82"/>
      <c r="AKN313" s="82"/>
      <c r="AKO313" s="82"/>
      <c r="AKP313" s="82"/>
      <c r="AKQ313" s="82"/>
      <c r="AKR313" s="82"/>
      <c r="AKS313" s="82"/>
      <c r="AKT313" s="82"/>
      <c r="AKU313" s="82"/>
      <c r="AKV313" s="82"/>
      <c r="AKW313" s="82"/>
      <c r="AKX313" s="82"/>
      <c r="AKY313" s="82"/>
      <c r="AKZ313" s="82"/>
      <c r="ALA313" s="82"/>
      <c r="ALB313" s="82"/>
      <c r="ALC313" s="82"/>
      <c r="ALD313" s="82"/>
      <c r="ALE313" s="82"/>
      <c r="ALF313" s="82"/>
      <c r="ALG313" s="82"/>
      <c r="ALH313" s="82"/>
      <c r="ALI313" s="82"/>
      <c r="ALJ313" s="82"/>
      <c r="ALK313" s="82"/>
      <c r="ALL313" s="82"/>
      <c r="ALM313" s="82"/>
      <c r="ALN313" s="82"/>
      <c r="ALO313" s="82"/>
      <c r="ALP313" s="82"/>
      <c r="ALQ313" s="82"/>
      <c r="ALR313" s="82"/>
      <c r="ALS313" s="82"/>
      <c r="ALT313" s="82"/>
      <c r="ALU313" s="82"/>
      <c r="ALV313" s="82"/>
      <c r="ALW313" s="82"/>
      <c r="ALX313" s="82"/>
      <c r="ALY313" s="82"/>
      <c r="ALZ313" s="82"/>
      <c r="AMA313" s="82"/>
      <c r="AMB313" s="82"/>
      <c r="AMC313" s="82"/>
      <c r="AMD313" s="82"/>
      <c r="AME313" s="82"/>
      <c r="AMF313" s="82"/>
      <c r="AMG313" s="82"/>
      <c r="AMH313" s="82"/>
      <c r="AMI313" s="82"/>
      <c r="AMJ313" s="82"/>
    </row>
    <row r="314" spans="1:1024" s="84" customFormat="1" ht="24" customHeight="1" outlineLevel="1" x14ac:dyDescent="0.2">
      <c r="A314" s="96" t="s">
        <v>480</v>
      </c>
      <c r="B314" s="176" t="s">
        <v>360</v>
      </c>
      <c r="C314" s="176" t="s">
        <v>15</v>
      </c>
      <c r="D314" s="91" t="s">
        <v>690</v>
      </c>
      <c r="E314" s="90" t="s">
        <v>696</v>
      </c>
      <c r="F314" s="92">
        <v>17</v>
      </c>
      <c r="G314" s="92"/>
      <c r="H314" s="93"/>
      <c r="I314" s="94">
        <f t="shared" si="21"/>
        <v>0</v>
      </c>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c r="DR314" s="82"/>
      <c r="DS314" s="82"/>
      <c r="DT314" s="82"/>
      <c r="DU314" s="82"/>
      <c r="DV314" s="82"/>
      <c r="DW314" s="82"/>
      <c r="DX314" s="82"/>
      <c r="DY314" s="82"/>
      <c r="DZ314" s="82"/>
      <c r="EA314" s="82"/>
      <c r="EB314" s="82"/>
      <c r="EC314" s="82"/>
      <c r="ED314" s="82"/>
      <c r="EE314" s="82"/>
      <c r="EF314" s="82"/>
      <c r="EG314" s="82"/>
      <c r="EH314" s="82"/>
      <c r="EI314" s="82"/>
      <c r="EJ314" s="82"/>
      <c r="EK314" s="82"/>
      <c r="EL314" s="82"/>
      <c r="EM314" s="82"/>
      <c r="EN314" s="82"/>
      <c r="EO314" s="82"/>
      <c r="EP314" s="82"/>
      <c r="EQ314" s="82"/>
      <c r="ER314" s="82"/>
      <c r="ES314" s="82"/>
      <c r="ET314" s="82"/>
      <c r="EU314" s="82"/>
      <c r="EV314" s="82"/>
      <c r="EW314" s="82"/>
      <c r="EX314" s="82"/>
      <c r="EY314" s="82"/>
      <c r="EZ314" s="82"/>
      <c r="FA314" s="82"/>
      <c r="FB314" s="82"/>
      <c r="FC314" s="82"/>
      <c r="FD314" s="82"/>
      <c r="FE314" s="82"/>
      <c r="FF314" s="82"/>
      <c r="FG314" s="82"/>
      <c r="FH314" s="82"/>
      <c r="FI314" s="82"/>
      <c r="FJ314" s="82"/>
      <c r="FK314" s="82"/>
      <c r="FL314" s="82"/>
      <c r="FM314" s="82"/>
      <c r="FN314" s="82"/>
      <c r="FO314" s="82"/>
      <c r="FP314" s="82"/>
      <c r="FQ314" s="82"/>
      <c r="FR314" s="82"/>
      <c r="FS314" s="82"/>
      <c r="FT314" s="82"/>
      <c r="FU314" s="82"/>
      <c r="FV314" s="82"/>
      <c r="FW314" s="82"/>
      <c r="FX314" s="82"/>
      <c r="FY314" s="82"/>
      <c r="FZ314" s="82"/>
      <c r="GA314" s="82"/>
      <c r="GB314" s="82"/>
      <c r="GC314" s="82"/>
      <c r="GD314" s="82"/>
      <c r="GE314" s="82"/>
      <c r="GF314" s="82"/>
      <c r="GG314" s="82"/>
      <c r="GH314" s="82"/>
      <c r="GI314" s="82"/>
      <c r="GJ314" s="82"/>
      <c r="GK314" s="82"/>
      <c r="GL314" s="82"/>
      <c r="GM314" s="82"/>
      <c r="GN314" s="82"/>
      <c r="GO314" s="82"/>
      <c r="GP314" s="82"/>
      <c r="GQ314" s="82"/>
      <c r="GR314" s="82"/>
      <c r="GS314" s="82"/>
      <c r="GT314" s="82"/>
      <c r="GU314" s="82"/>
      <c r="GV314" s="82"/>
      <c r="GW314" s="82"/>
      <c r="GX314" s="82"/>
      <c r="GY314" s="82"/>
      <c r="GZ314" s="82"/>
      <c r="HA314" s="82"/>
      <c r="HB314" s="82"/>
      <c r="HC314" s="82"/>
      <c r="HD314" s="82"/>
      <c r="HE314" s="82"/>
      <c r="HF314" s="82"/>
      <c r="HG314" s="82"/>
      <c r="HH314" s="82"/>
      <c r="HI314" s="82"/>
      <c r="HJ314" s="82"/>
      <c r="HK314" s="82"/>
      <c r="HL314" s="82"/>
      <c r="HM314" s="82"/>
      <c r="HN314" s="82"/>
      <c r="HO314" s="82"/>
      <c r="HP314" s="82"/>
      <c r="HQ314" s="82"/>
      <c r="HR314" s="82"/>
      <c r="HS314" s="82"/>
      <c r="HT314" s="82"/>
      <c r="HU314" s="82"/>
      <c r="HV314" s="82"/>
      <c r="HW314" s="82"/>
      <c r="HX314" s="82"/>
      <c r="HY314" s="82"/>
      <c r="HZ314" s="82"/>
      <c r="IA314" s="82"/>
      <c r="IB314" s="82"/>
      <c r="IC314" s="82"/>
      <c r="ID314" s="82"/>
      <c r="IE314" s="82"/>
      <c r="IF314" s="82"/>
      <c r="IG314" s="82"/>
      <c r="IH314" s="82"/>
      <c r="II314" s="82"/>
      <c r="IJ314" s="82"/>
      <c r="IK314" s="82"/>
      <c r="IL314" s="82"/>
      <c r="IM314" s="82"/>
      <c r="IN314" s="82"/>
      <c r="IO314" s="82"/>
      <c r="IP314" s="82"/>
      <c r="IQ314" s="82"/>
      <c r="IR314" s="82"/>
      <c r="IS314" s="82"/>
      <c r="IT314" s="82"/>
      <c r="IU314" s="82"/>
      <c r="IV314" s="82"/>
      <c r="IW314" s="82"/>
      <c r="IX314" s="82"/>
      <c r="IY314" s="82"/>
      <c r="IZ314" s="82"/>
      <c r="JA314" s="82"/>
      <c r="JB314" s="82"/>
      <c r="JC314" s="82"/>
      <c r="JD314" s="82"/>
      <c r="JE314" s="82"/>
      <c r="JF314" s="82"/>
      <c r="JG314" s="82"/>
      <c r="JH314" s="82"/>
      <c r="JI314" s="82"/>
      <c r="JJ314" s="82"/>
      <c r="JK314" s="82"/>
      <c r="JL314" s="82"/>
      <c r="JM314" s="82"/>
      <c r="JN314" s="82"/>
      <c r="JO314" s="82"/>
      <c r="JP314" s="82"/>
      <c r="JQ314" s="82"/>
      <c r="JR314" s="82"/>
      <c r="JS314" s="82"/>
      <c r="JT314" s="82"/>
      <c r="JU314" s="82"/>
      <c r="JV314" s="82"/>
      <c r="JW314" s="82"/>
      <c r="JX314" s="82"/>
      <c r="JY314" s="82"/>
      <c r="JZ314" s="82"/>
      <c r="KA314" s="82"/>
      <c r="KB314" s="82"/>
      <c r="KC314" s="82"/>
      <c r="KD314" s="82"/>
      <c r="KE314" s="82"/>
      <c r="KF314" s="82"/>
      <c r="KG314" s="82"/>
      <c r="KH314" s="82"/>
      <c r="KI314" s="82"/>
      <c r="KJ314" s="82"/>
      <c r="KK314" s="82"/>
      <c r="KL314" s="82"/>
      <c r="KM314" s="82"/>
      <c r="KN314" s="82"/>
      <c r="KO314" s="82"/>
      <c r="KP314" s="82"/>
      <c r="KQ314" s="82"/>
      <c r="KR314" s="82"/>
      <c r="KS314" s="82"/>
      <c r="KT314" s="82"/>
      <c r="KU314" s="82"/>
      <c r="KV314" s="82"/>
      <c r="KW314" s="82"/>
      <c r="KX314" s="82"/>
      <c r="KY314" s="82"/>
      <c r="KZ314" s="82"/>
      <c r="LA314" s="82"/>
      <c r="LB314" s="82"/>
      <c r="LC314" s="82"/>
      <c r="LD314" s="82"/>
      <c r="LE314" s="82"/>
      <c r="LF314" s="82"/>
      <c r="LG314" s="82"/>
      <c r="LH314" s="82"/>
      <c r="LI314" s="82"/>
      <c r="LJ314" s="82"/>
      <c r="LK314" s="82"/>
      <c r="LL314" s="82"/>
      <c r="LM314" s="82"/>
      <c r="LN314" s="82"/>
      <c r="LO314" s="82"/>
      <c r="LP314" s="82"/>
      <c r="LQ314" s="82"/>
      <c r="LR314" s="82"/>
      <c r="LS314" s="82"/>
      <c r="LT314" s="82"/>
      <c r="LU314" s="82"/>
      <c r="LV314" s="82"/>
      <c r="LW314" s="82"/>
      <c r="LX314" s="82"/>
      <c r="LY314" s="82"/>
      <c r="LZ314" s="82"/>
      <c r="MA314" s="82"/>
      <c r="MB314" s="82"/>
      <c r="MC314" s="82"/>
      <c r="MD314" s="82"/>
      <c r="ME314" s="82"/>
      <c r="MF314" s="82"/>
      <c r="MG314" s="82"/>
      <c r="MH314" s="82"/>
      <c r="MI314" s="82"/>
      <c r="MJ314" s="82"/>
      <c r="MK314" s="82"/>
      <c r="ML314" s="82"/>
      <c r="MM314" s="82"/>
      <c r="MN314" s="82"/>
      <c r="MO314" s="82"/>
      <c r="MP314" s="82"/>
      <c r="MQ314" s="82"/>
      <c r="MR314" s="82"/>
      <c r="MS314" s="82"/>
      <c r="MT314" s="82"/>
      <c r="MU314" s="82"/>
      <c r="MV314" s="82"/>
      <c r="MW314" s="82"/>
      <c r="MX314" s="82"/>
      <c r="MY314" s="82"/>
      <c r="MZ314" s="82"/>
      <c r="NA314" s="82"/>
      <c r="NB314" s="82"/>
      <c r="NC314" s="82"/>
      <c r="ND314" s="82"/>
      <c r="NE314" s="82"/>
      <c r="NF314" s="82"/>
      <c r="NG314" s="82"/>
      <c r="NH314" s="82"/>
      <c r="NI314" s="82"/>
      <c r="NJ314" s="82"/>
      <c r="NK314" s="82"/>
      <c r="NL314" s="82"/>
      <c r="NM314" s="82"/>
      <c r="NN314" s="82"/>
      <c r="NO314" s="82"/>
      <c r="NP314" s="82"/>
      <c r="NQ314" s="82"/>
      <c r="NR314" s="82"/>
      <c r="NS314" s="82"/>
      <c r="NT314" s="82"/>
      <c r="NU314" s="82"/>
      <c r="NV314" s="82"/>
      <c r="NW314" s="82"/>
      <c r="NX314" s="82"/>
      <c r="NY314" s="82"/>
      <c r="NZ314" s="82"/>
      <c r="OA314" s="82"/>
      <c r="OB314" s="82"/>
      <c r="OC314" s="82"/>
      <c r="OD314" s="82"/>
      <c r="OE314" s="82"/>
      <c r="OF314" s="82"/>
      <c r="OG314" s="82"/>
      <c r="OH314" s="82"/>
      <c r="OI314" s="82"/>
      <c r="OJ314" s="82"/>
      <c r="OK314" s="82"/>
      <c r="OL314" s="82"/>
      <c r="OM314" s="82"/>
      <c r="ON314" s="82"/>
      <c r="OO314" s="82"/>
      <c r="OP314" s="82"/>
      <c r="OQ314" s="82"/>
      <c r="OR314" s="82"/>
      <c r="OS314" s="82"/>
      <c r="OT314" s="82"/>
      <c r="OU314" s="82"/>
      <c r="OV314" s="82"/>
      <c r="OW314" s="82"/>
      <c r="OX314" s="82"/>
      <c r="OY314" s="82"/>
      <c r="OZ314" s="82"/>
      <c r="PA314" s="82"/>
      <c r="PB314" s="82"/>
      <c r="PC314" s="82"/>
      <c r="PD314" s="82"/>
      <c r="PE314" s="82"/>
      <c r="PF314" s="82"/>
      <c r="PG314" s="82"/>
      <c r="PH314" s="82"/>
      <c r="PI314" s="82"/>
      <c r="PJ314" s="82"/>
      <c r="PK314" s="82"/>
      <c r="PL314" s="82"/>
      <c r="PM314" s="82"/>
      <c r="PN314" s="82"/>
      <c r="PO314" s="82"/>
      <c r="PP314" s="82"/>
      <c r="PQ314" s="82"/>
      <c r="PR314" s="82"/>
      <c r="PS314" s="82"/>
      <c r="PT314" s="82"/>
      <c r="PU314" s="82"/>
      <c r="PV314" s="82"/>
      <c r="PW314" s="82"/>
      <c r="PX314" s="82"/>
      <c r="PY314" s="82"/>
      <c r="PZ314" s="82"/>
      <c r="QA314" s="82"/>
      <c r="QB314" s="82"/>
      <c r="QC314" s="82"/>
      <c r="QD314" s="82"/>
      <c r="QE314" s="82"/>
      <c r="QF314" s="82"/>
      <c r="QG314" s="82"/>
      <c r="QH314" s="82"/>
      <c r="QI314" s="82"/>
      <c r="QJ314" s="82"/>
      <c r="QK314" s="82"/>
      <c r="QL314" s="82"/>
      <c r="QM314" s="82"/>
      <c r="QN314" s="82"/>
      <c r="QO314" s="82"/>
      <c r="QP314" s="82"/>
      <c r="QQ314" s="82"/>
      <c r="QR314" s="82"/>
      <c r="QS314" s="82"/>
      <c r="QT314" s="82"/>
      <c r="QU314" s="82"/>
      <c r="QV314" s="82"/>
      <c r="QW314" s="82"/>
      <c r="QX314" s="82"/>
      <c r="QY314" s="82"/>
      <c r="QZ314" s="82"/>
      <c r="RA314" s="82"/>
      <c r="RB314" s="82"/>
      <c r="RC314" s="82"/>
      <c r="RD314" s="82"/>
      <c r="RE314" s="82"/>
      <c r="RF314" s="82"/>
      <c r="RG314" s="82"/>
      <c r="RH314" s="82"/>
      <c r="RI314" s="82"/>
      <c r="RJ314" s="82"/>
      <c r="RK314" s="82"/>
      <c r="RL314" s="82"/>
      <c r="RM314" s="82"/>
      <c r="RN314" s="82"/>
      <c r="RO314" s="82"/>
      <c r="RP314" s="82"/>
      <c r="RQ314" s="82"/>
      <c r="RR314" s="82"/>
      <c r="RS314" s="82"/>
      <c r="RT314" s="82"/>
      <c r="RU314" s="82"/>
      <c r="RV314" s="82"/>
      <c r="RW314" s="82"/>
      <c r="RX314" s="82"/>
      <c r="RY314" s="82"/>
      <c r="RZ314" s="82"/>
      <c r="SA314" s="82"/>
      <c r="SB314" s="82"/>
      <c r="SC314" s="82"/>
      <c r="SD314" s="82"/>
      <c r="SE314" s="82"/>
      <c r="SF314" s="82"/>
      <c r="SG314" s="82"/>
      <c r="SH314" s="82"/>
      <c r="SI314" s="82"/>
      <c r="SJ314" s="82"/>
      <c r="SK314" s="82"/>
      <c r="SL314" s="82"/>
      <c r="SM314" s="82"/>
      <c r="SN314" s="82"/>
      <c r="SO314" s="82"/>
      <c r="SP314" s="82"/>
      <c r="SQ314" s="82"/>
      <c r="SR314" s="82"/>
      <c r="SS314" s="82"/>
      <c r="ST314" s="82"/>
      <c r="SU314" s="82"/>
      <c r="SV314" s="82"/>
      <c r="SW314" s="82"/>
      <c r="SX314" s="82"/>
      <c r="SY314" s="82"/>
      <c r="SZ314" s="82"/>
      <c r="TA314" s="82"/>
      <c r="TB314" s="82"/>
      <c r="TC314" s="82"/>
      <c r="TD314" s="82"/>
      <c r="TE314" s="82"/>
      <c r="TF314" s="82"/>
      <c r="TG314" s="82"/>
      <c r="TH314" s="82"/>
      <c r="TI314" s="82"/>
      <c r="TJ314" s="82"/>
      <c r="TK314" s="82"/>
      <c r="TL314" s="82"/>
      <c r="TM314" s="82"/>
      <c r="TN314" s="82"/>
      <c r="TO314" s="82"/>
      <c r="TP314" s="82"/>
      <c r="TQ314" s="82"/>
      <c r="TR314" s="82"/>
      <c r="TS314" s="82"/>
      <c r="TT314" s="82"/>
      <c r="TU314" s="82"/>
      <c r="TV314" s="82"/>
      <c r="TW314" s="82"/>
      <c r="TX314" s="82"/>
      <c r="TY314" s="82"/>
      <c r="TZ314" s="82"/>
      <c r="UA314" s="82"/>
      <c r="UB314" s="82"/>
      <c r="UC314" s="82"/>
      <c r="UD314" s="82"/>
      <c r="UE314" s="82"/>
      <c r="UF314" s="82"/>
      <c r="UG314" s="82"/>
      <c r="UH314" s="82"/>
      <c r="UI314" s="82"/>
      <c r="UJ314" s="82"/>
      <c r="UK314" s="82"/>
      <c r="UL314" s="82"/>
      <c r="UM314" s="82"/>
      <c r="UN314" s="82"/>
      <c r="UO314" s="82"/>
      <c r="UP314" s="82"/>
      <c r="UQ314" s="82"/>
      <c r="UR314" s="82"/>
      <c r="US314" s="82"/>
      <c r="UT314" s="82"/>
      <c r="UU314" s="82"/>
      <c r="UV314" s="82"/>
      <c r="UW314" s="82"/>
      <c r="UX314" s="82"/>
      <c r="UY314" s="82"/>
      <c r="UZ314" s="82"/>
      <c r="VA314" s="82"/>
      <c r="VB314" s="82"/>
      <c r="VC314" s="82"/>
      <c r="VD314" s="82"/>
      <c r="VE314" s="82"/>
      <c r="VF314" s="82"/>
      <c r="VG314" s="82"/>
      <c r="VH314" s="82"/>
      <c r="VI314" s="82"/>
      <c r="VJ314" s="82"/>
      <c r="VK314" s="82"/>
      <c r="VL314" s="82"/>
      <c r="VM314" s="82"/>
      <c r="VN314" s="82"/>
      <c r="VO314" s="82"/>
      <c r="VP314" s="82"/>
      <c r="VQ314" s="82"/>
      <c r="VR314" s="82"/>
      <c r="VS314" s="82"/>
      <c r="VT314" s="82"/>
      <c r="VU314" s="82"/>
      <c r="VV314" s="82"/>
      <c r="VW314" s="82"/>
      <c r="VX314" s="82"/>
      <c r="VY314" s="82"/>
      <c r="VZ314" s="82"/>
      <c r="WA314" s="82"/>
      <c r="WB314" s="82"/>
      <c r="WC314" s="82"/>
      <c r="WD314" s="82"/>
      <c r="WE314" s="82"/>
      <c r="WF314" s="82"/>
      <c r="WG314" s="82"/>
      <c r="WH314" s="82"/>
      <c r="WI314" s="82"/>
      <c r="WJ314" s="82"/>
      <c r="WK314" s="82"/>
      <c r="WL314" s="82"/>
      <c r="WM314" s="82"/>
      <c r="WN314" s="82"/>
      <c r="WO314" s="82"/>
      <c r="WP314" s="82"/>
      <c r="WQ314" s="82"/>
      <c r="WR314" s="82"/>
      <c r="WS314" s="82"/>
      <c r="WT314" s="82"/>
      <c r="WU314" s="82"/>
      <c r="WV314" s="82"/>
      <c r="WW314" s="82"/>
      <c r="WX314" s="82"/>
      <c r="WY314" s="82"/>
      <c r="WZ314" s="82"/>
      <c r="XA314" s="82"/>
      <c r="XB314" s="82"/>
      <c r="XC314" s="82"/>
      <c r="XD314" s="82"/>
      <c r="XE314" s="82"/>
      <c r="XF314" s="82"/>
      <c r="XG314" s="82"/>
      <c r="XH314" s="82"/>
      <c r="XI314" s="82"/>
      <c r="XJ314" s="82"/>
      <c r="XK314" s="82"/>
      <c r="XL314" s="82"/>
      <c r="XM314" s="82"/>
      <c r="XN314" s="82"/>
      <c r="XO314" s="82"/>
      <c r="XP314" s="82"/>
      <c r="XQ314" s="82"/>
      <c r="XR314" s="82"/>
      <c r="XS314" s="82"/>
      <c r="XT314" s="82"/>
      <c r="XU314" s="82"/>
      <c r="XV314" s="82"/>
      <c r="XW314" s="82"/>
      <c r="XX314" s="82"/>
      <c r="XY314" s="82"/>
      <c r="XZ314" s="82"/>
      <c r="YA314" s="82"/>
      <c r="YB314" s="82"/>
      <c r="YC314" s="82"/>
      <c r="YD314" s="82"/>
      <c r="YE314" s="82"/>
      <c r="YF314" s="82"/>
      <c r="YG314" s="82"/>
      <c r="YH314" s="82"/>
      <c r="YI314" s="82"/>
      <c r="YJ314" s="82"/>
      <c r="YK314" s="82"/>
      <c r="YL314" s="82"/>
      <c r="YM314" s="82"/>
      <c r="YN314" s="82"/>
      <c r="YO314" s="82"/>
      <c r="YP314" s="82"/>
      <c r="YQ314" s="82"/>
      <c r="YR314" s="82"/>
      <c r="YS314" s="82"/>
      <c r="YT314" s="82"/>
      <c r="YU314" s="82"/>
      <c r="YV314" s="82"/>
      <c r="YW314" s="82"/>
      <c r="YX314" s="82"/>
      <c r="YY314" s="82"/>
      <c r="YZ314" s="82"/>
      <c r="ZA314" s="82"/>
      <c r="ZB314" s="82"/>
      <c r="ZC314" s="82"/>
      <c r="ZD314" s="82"/>
      <c r="ZE314" s="82"/>
      <c r="ZF314" s="82"/>
      <c r="ZG314" s="82"/>
      <c r="ZH314" s="82"/>
      <c r="ZI314" s="82"/>
      <c r="ZJ314" s="82"/>
      <c r="ZK314" s="82"/>
      <c r="ZL314" s="82"/>
      <c r="ZM314" s="82"/>
      <c r="ZN314" s="82"/>
      <c r="ZO314" s="82"/>
      <c r="ZP314" s="82"/>
      <c r="ZQ314" s="82"/>
      <c r="ZR314" s="82"/>
      <c r="ZS314" s="82"/>
      <c r="ZT314" s="82"/>
      <c r="ZU314" s="82"/>
      <c r="ZV314" s="82"/>
      <c r="ZW314" s="82"/>
      <c r="ZX314" s="82"/>
      <c r="ZY314" s="82"/>
      <c r="ZZ314" s="82"/>
      <c r="AAA314" s="82"/>
      <c r="AAB314" s="82"/>
      <c r="AAC314" s="82"/>
      <c r="AAD314" s="82"/>
      <c r="AAE314" s="82"/>
      <c r="AAF314" s="82"/>
      <c r="AAG314" s="82"/>
      <c r="AAH314" s="82"/>
      <c r="AAI314" s="82"/>
      <c r="AAJ314" s="82"/>
      <c r="AAK314" s="82"/>
      <c r="AAL314" s="82"/>
      <c r="AAM314" s="82"/>
      <c r="AAN314" s="82"/>
      <c r="AAO314" s="82"/>
      <c r="AAP314" s="82"/>
      <c r="AAQ314" s="82"/>
      <c r="AAR314" s="82"/>
      <c r="AAS314" s="82"/>
      <c r="AAT314" s="82"/>
      <c r="AAU314" s="82"/>
      <c r="AAV314" s="82"/>
      <c r="AAW314" s="82"/>
      <c r="AAX314" s="82"/>
      <c r="AAY314" s="82"/>
      <c r="AAZ314" s="82"/>
      <c r="ABA314" s="82"/>
      <c r="ABB314" s="82"/>
      <c r="ABC314" s="82"/>
      <c r="ABD314" s="82"/>
      <c r="ABE314" s="82"/>
      <c r="ABF314" s="82"/>
      <c r="ABG314" s="82"/>
      <c r="ABH314" s="82"/>
      <c r="ABI314" s="82"/>
      <c r="ABJ314" s="82"/>
      <c r="ABK314" s="82"/>
      <c r="ABL314" s="82"/>
      <c r="ABM314" s="82"/>
      <c r="ABN314" s="82"/>
      <c r="ABO314" s="82"/>
      <c r="ABP314" s="82"/>
      <c r="ABQ314" s="82"/>
      <c r="ABR314" s="82"/>
      <c r="ABS314" s="82"/>
      <c r="ABT314" s="82"/>
      <c r="ABU314" s="82"/>
      <c r="ABV314" s="82"/>
      <c r="ABW314" s="82"/>
      <c r="ABX314" s="82"/>
      <c r="ABY314" s="82"/>
      <c r="ABZ314" s="82"/>
      <c r="ACA314" s="82"/>
      <c r="ACB314" s="82"/>
      <c r="ACC314" s="82"/>
      <c r="ACD314" s="82"/>
      <c r="ACE314" s="82"/>
      <c r="ACF314" s="82"/>
      <c r="ACG314" s="82"/>
      <c r="ACH314" s="82"/>
      <c r="ACI314" s="82"/>
      <c r="ACJ314" s="82"/>
      <c r="ACK314" s="82"/>
      <c r="ACL314" s="82"/>
      <c r="ACM314" s="82"/>
      <c r="ACN314" s="82"/>
      <c r="ACO314" s="82"/>
      <c r="ACP314" s="82"/>
      <c r="ACQ314" s="82"/>
      <c r="ACR314" s="82"/>
      <c r="ACS314" s="82"/>
      <c r="ACT314" s="82"/>
      <c r="ACU314" s="82"/>
      <c r="ACV314" s="82"/>
      <c r="ACW314" s="82"/>
      <c r="ACX314" s="82"/>
      <c r="ACY314" s="82"/>
      <c r="ACZ314" s="82"/>
      <c r="ADA314" s="82"/>
      <c r="ADB314" s="82"/>
      <c r="ADC314" s="82"/>
      <c r="ADD314" s="82"/>
      <c r="ADE314" s="82"/>
      <c r="ADF314" s="82"/>
      <c r="ADG314" s="82"/>
      <c r="ADH314" s="82"/>
      <c r="ADI314" s="82"/>
      <c r="ADJ314" s="82"/>
      <c r="ADK314" s="82"/>
      <c r="ADL314" s="82"/>
      <c r="ADM314" s="82"/>
      <c r="ADN314" s="82"/>
      <c r="ADO314" s="82"/>
      <c r="ADP314" s="82"/>
      <c r="ADQ314" s="82"/>
      <c r="ADR314" s="82"/>
      <c r="ADS314" s="82"/>
      <c r="ADT314" s="82"/>
      <c r="ADU314" s="82"/>
      <c r="ADV314" s="82"/>
      <c r="ADW314" s="82"/>
      <c r="ADX314" s="82"/>
      <c r="ADY314" s="82"/>
      <c r="ADZ314" s="82"/>
      <c r="AEA314" s="82"/>
      <c r="AEB314" s="82"/>
      <c r="AEC314" s="82"/>
      <c r="AED314" s="82"/>
      <c r="AEE314" s="82"/>
      <c r="AEF314" s="82"/>
      <c r="AEG314" s="82"/>
      <c r="AEH314" s="82"/>
      <c r="AEI314" s="82"/>
      <c r="AEJ314" s="82"/>
      <c r="AEK314" s="82"/>
      <c r="AEL314" s="82"/>
      <c r="AEM314" s="82"/>
      <c r="AEN314" s="82"/>
      <c r="AEO314" s="82"/>
      <c r="AEP314" s="82"/>
      <c r="AEQ314" s="82"/>
      <c r="AER314" s="82"/>
      <c r="AES314" s="82"/>
      <c r="AET314" s="82"/>
      <c r="AEU314" s="82"/>
      <c r="AEV314" s="82"/>
      <c r="AEW314" s="82"/>
      <c r="AEX314" s="82"/>
      <c r="AEY314" s="82"/>
      <c r="AEZ314" s="82"/>
      <c r="AFA314" s="82"/>
      <c r="AFB314" s="82"/>
      <c r="AFC314" s="82"/>
      <c r="AFD314" s="82"/>
      <c r="AFE314" s="82"/>
      <c r="AFF314" s="82"/>
      <c r="AFG314" s="82"/>
      <c r="AFH314" s="82"/>
      <c r="AFI314" s="82"/>
      <c r="AFJ314" s="82"/>
      <c r="AFK314" s="82"/>
      <c r="AFL314" s="82"/>
      <c r="AFM314" s="82"/>
      <c r="AFN314" s="82"/>
      <c r="AFO314" s="82"/>
      <c r="AFP314" s="82"/>
      <c r="AFQ314" s="82"/>
      <c r="AFR314" s="82"/>
      <c r="AFS314" s="82"/>
      <c r="AFT314" s="82"/>
      <c r="AFU314" s="82"/>
      <c r="AFV314" s="82"/>
      <c r="AFW314" s="82"/>
      <c r="AFX314" s="82"/>
      <c r="AFY314" s="82"/>
      <c r="AFZ314" s="82"/>
      <c r="AGA314" s="82"/>
      <c r="AGB314" s="82"/>
      <c r="AGC314" s="82"/>
      <c r="AGD314" s="82"/>
      <c r="AGE314" s="82"/>
      <c r="AGF314" s="82"/>
      <c r="AGG314" s="82"/>
      <c r="AGH314" s="82"/>
      <c r="AGI314" s="82"/>
      <c r="AGJ314" s="82"/>
      <c r="AGK314" s="82"/>
      <c r="AGL314" s="82"/>
      <c r="AGM314" s="82"/>
      <c r="AGN314" s="82"/>
      <c r="AGO314" s="82"/>
      <c r="AGP314" s="82"/>
      <c r="AGQ314" s="82"/>
      <c r="AGR314" s="82"/>
      <c r="AGS314" s="82"/>
      <c r="AGT314" s="82"/>
      <c r="AGU314" s="82"/>
      <c r="AGV314" s="82"/>
      <c r="AGW314" s="82"/>
      <c r="AGX314" s="82"/>
      <c r="AGY314" s="82"/>
      <c r="AGZ314" s="82"/>
      <c r="AHA314" s="82"/>
      <c r="AHB314" s="82"/>
      <c r="AHC314" s="82"/>
      <c r="AHD314" s="82"/>
      <c r="AHE314" s="82"/>
      <c r="AHF314" s="82"/>
      <c r="AHG314" s="82"/>
      <c r="AHH314" s="82"/>
      <c r="AHI314" s="82"/>
      <c r="AHJ314" s="82"/>
      <c r="AHK314" s="82"/>
      <c r="AHL314" s="82"/>
      <c r="AHM314" s="82"/>
      <c r="AHN314" s="82"/>
      <c r="AHO314" s="82"/>
      <c r="AHP314" s="82"/>
      <c r="AHQ314" s="82"/>
      <c r="AHR314" s="82"/>
      <c r="AHS314" s="82"/>
      <c r="AHT314" s="82"/>
      <c r="AHU314" s="82"/>
      <c r="AHV314" s="82"/>
      <c r="AHW314" s="82"/>
      <c r="AHX314" s="82"/>
      <c r="AHY314" s="82"/>
      <c r="AHZ314" s="82"/>
      <c r="AIA314" s="82"/>
      <c r="AIB314" s="82"/>
      <c r="AIC314" s="82"/>
      <c r="AID314" s="82"/>
      <c r="AIE314" s="82"/>
      <c r="AIF314" s="82"/>
      <c r="AIG314" s="82"/>
      <c r="AIH314" s="82"/>
      <c r="AII314" s="82"/>
      <c r="AIJ314" s="82"/>
      <c r="AIK314" s="82"/>
      <c r="AIL314" s="82"/>
      <c r="AIM314" s="82"/>
      <c r="AIN314" s="82"/>
      <c r="AIO314" s="82"/>
      <c r="AIP314" s="82"/>
      <c r="AIQ314" s="82"/>
      <c r="AIR314" s="82"/>
      <c r="AIS314" s="82"/>
      <c r="AIT314" s="82"/>
      <c r="AIU314" s="82"/>
      <c r="AIV314" s="82"/>
      <c r="AIW314" s="82"/>
      <c r="AIX314" s="82"/>
      <c r="AIY314" s="82"/>
      <c r="AIZ314" s="82"/>
      <c r="AJA314" s="82"/>
      <c r="AJB314" s="82"/>
      <c r="AJC314" s="82"/>
      <c r="AJD314" s="82"/>
      <c r="AJE314" s="82"/>
      <c r="AJF314" s="82"/>
      <c r="AJG314" s="82"/>
      <c r="AJH314" s="82"/>
      <c r="AJI314" s="82"/>
      <c r="AJJ314" s="82"/>
      <c r="AJK314" s="82"/>
      <c r="AJL314" s="82"/>
      <c r="AJM314" s="82"/>
      <c r="AJN314" s="82"/>
      <c r="AJO314" s="82"/>
      <c r="AJP314" s="82"/>
      <c r="AJQ314" s="82"/>
      <c r="AJR314" s="82"/>
      <c r="AJS314" s="82"/>
      <c r="AJT314" s="82"/>
      <c r="AJU314" s="82"/>
      <c r="AJV314" s="82"/>
      <c r="AJW314" s="82"/>
      <c r="AJX314" s="82"/>
      <c r="AJY314" s="82"/>
      <c r="AJZ314" s="82"/>
      <c r="AKA314" s="82"/>
      <c r="AKB314" s="82"/>
      <c r="AKC314" s="82"/>
      <c r="AKD314" s="82"/>
      <c r="AKE314" s="82"/>
      <c r="AKF314" s="82"/>
      <c r="AKG314" s="82"/>
      <c r="AKH314" s="82"/>
      <c r="AKI314" s="82"/>
      <c r="AKJ314" s="82"/>
      <c r="AKK314" s="82"/>
      <c r="AKL314" s="82"/>
      <c r="AKM314" s="82"/>
      <c r="AKN314" s="82"/>
      <c r="AKO314" s="82"/>
      <c r="AKP314" s="82"/>
      <c r="AKQ314" s="82"/>
      <c r="AKR314" s="82"/>
      <c r="AKS314" s="82"/>
      <c r="AKT314" s="82"/>
      <c r="AKU314" s="82"/>
      <c r="AKV314" s="82"/>
      <c r="AKW314" s="82"/>
      <c r="AKX314" s="82"/>
      <c r="AKY314" s="82"/>
      <c r="AKZ314" s="82"/>
      <c r="ALA314" s="82"/>
      <c r="ALB314" s="82"/>
      <c r="ALC314" s="82"/>
      <c r="ALD314" s="82"/>
      <c r="ALE314" s="82"/>
      <c r="ALF314" s="82"/>
      <c r="ALG314" s="82"/>
      <c r="ALH314" s="82"/>
      <c r="ALI314" s="82"/>
      <c r="ALJ314" s="82"/>
      <c r="ALK314" s="82"/>
      <c r="ALL314" s="82"/>
      <c r="ALM314" s="82"/>
      <c r="ALN314" s="82"/>
      <c r="ALO314" s="82"/>
      <c r="ALP314" s="82"/>
      <c r="ALQ314" s="82"/>
      <c r="ALR314" s="82"/>
      <c r="ALS314" s="82"/>
      <c r="ALT314" s="82"/>
      <c r="ALU314" s="82"/>
      <c r="ALV314" s="82"/>
      <c r="ALW314" s="82"/>
      <c r="ALX314" s="82"/>
      <c r="ALY314" s="82"/>
      <c r="ALZ314" s="82"/>
      <c r="AMA314" s="82"/>
      <c r="AMB314" s="82"/>
      <c r="AMC314" s="82"/>
      <c r="AMD314" s="82"/>
      <c r="AME314" s="82"/>
      <c r="AMF314" s="82"/>
      <c r="AMG314" s="82"/>
      <c r="AMH314" s="82"/>
      <c r="AMI314" s="82"/>
      <c r="AMJ314" s="82"/>
    </row>
    <row r="315" spans="1:1024" s="82" customFormat="1" ht="23.25" customHeight="1" outlineLevel="1" x14ac:dyDescent="0.2">
      <c r="A315" s="96" t="s">
        <v>481</v>
      </c>
      <c r="B315" s="222">
        <v>12044</v>
      </c>
      <c r="C315" s="176" t="s">
        <v>110</v>
      </c>
      <c r="D315" s="91" t="s">
        <v>691</v>
      </c>
      <c r="E315" s="100" t="s">
        <v>331</v>
      </c>
      <c r="F315" s="92">
        <v>30</v>
      </c>
      <c r="G315" s="92"/>
      <c r="H315" s="93"/>
      <c r="I315" s="94">
        <f t="shared" si="21"/>
        <v>0</v>
      </c>
    </row>
    <row r="316" spans="1:1024" s="82" customFormat="1" ht="30.75" customHeight="1" outlineLevel="1" x14ac:dyDescent="0.2">
      <c r="A316" s="96" t="s">
        <v>732</v>
      </c>
      <c r="B316" s="222" t="s">
        <v>975</v>
      </c>
      <c r="C316" s="176" t="s">
        <v>976</v>
      </c>
      <c r="D316" s="91" t="s">
        <v>974</v>
      </c>
      <c r="E316" s="100" t="s">
        <v>331</v>
      </c>
      <c r="F316" s="92">
        <v>1</v>
      </c>
      <c r="G316" s="92"/>
      <c r="H316" s="93"/>
      <c r="I316" s="94">
        <f t="shared" si="21"/>
        <v>0</v>
      </c>
    </row>
    <row r="317" spans="1:1024" s="82" customFormat="1" ht="21" customHeight="1" outlineLevel="1" x14ac:dyDescent="0.2">
      <c r="A317" s="96" t="s">
        <v>958</v>
      </c>
      <c r="B317" s="222" t="s">
        <v>994</v>
      </c>
      <c r="C317" s="176" t="s">
        <v>48</v>
      </c>
      <c r="D317" s="91" t="s">
        <v>979</v>
      </c>
      <c r="E317" s="100" t="s">
        <v>331</v>
      </c>
      <c r="F317" s="92">
        <v>1</v>
      </c>
      <c r="G317" s="92"/>
      <c r="H317" s="93"/>
      <c r="I317" s="94">
        <f t="shared" si="21"/>
        <v>0</v>
      </c>
    </row>
    <row r="318" spans="1:1024" s="84" customFormat="1" ht="32.25" customHeight="1" outlineLevel="1" x14ac:dyDescent="0.2">
      <c r="A318" s="96" t="s">
        <v>977</v>
      </c>
      <c r="B318" s="96">
        <v>98510</v>
      </c>
      <c r="C318" s="176" t="s">
        <v>21</v>
      </c>
      <c r="D318" s="91" t="s">
        <v>692</v>
      </c>
      <c r="E318" s="100" t="s">
        <v>331</v>
      </c>
      <c r="F318" s="92">
        <v>2</v>
      </c>
      <c r="G318" s="92"/>
      <c r="H318" s="93"/>
      <c r="I318" s="94">
        <f t="shared" si="21"/>
        <v>0</v>
      </c>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c r="DR318" s="82"/>
      <c r="DS318" s="82"/>
      <c r="DT318" s="82"/>
      <c r="DU318" s="82"/>
      <c r="DV318" s="82"/>
      <c r="DW318" s="82"/>
      <c r="DX318" s="82"/>
      <c r="DY318" s="82"/>
      <c r="DZ318" s="82"/>
      <c r="EA318" s="82"/>
      <c r="EB318" s="82"/>
      <c r="EC318" s="82"/>
      <c r="ED318" s="82"/>
      <c r="EE318" s="82"/>
      <c r="EF318" s="82"/>
      <c r="EG318" s="82"/>
      <c r="EH318" s="82"/>
      <c r="EI318" s="82"/>
      <c r="EJ318" s="82"/>
      <c r="EK318" s="82"/>
      <c r="EL318" s="82"/>
      <c r="EM318" s="82"/>
      <c r="EN318" s="82"/>
      <c r="EO318" s="82"/>
      <c r="EP318" s="82"/>
      <c r="EQ318" s="82"/>
      <c r="ER318" s="82"/>
      <c r="ES318" s="82"/>
      <c r="ET318" s="82"/>
      <c r="EU318" s="82"/>
      <c r="EV318" s="82"/>
      <c r="EW318" s="82"/>
      <c r="EX318" s="82"/>
      <c r="EY318" s="82"/>
      <c r="EZ318" s="82"/>
      <c r="FA318" s="82"/>
      <c r="FB318" s="82"/>
      <c r="FC318" s="82"/>
      <c r="FD318" s="82"/>
      <c r="FE318" s="82"/>
      <c r="FF318" s="82"/>
      <c r="FG318" s="82"/>
      <c r="FH318" s="82"/>
      <c r="FI318" s="82"/>
      <c r="FJ318" s="82"/>
      <c r="FK318" s="82"/>
      <c r="FL318" s="82"/>
      <c r="FM318" s="82"/>
      <c r="FN318" s="82"/>
      <c r="FO318" s="82"/>
      <c r="FP318" s="82"/>
      <c r="FQ318" s="82"/>
      <c r="FR318" s="82"/>
      <c r="FS318" s="82"/>
      <c r="FT318" s="82"/>
      <c r="FU318" s="82"/>
      <c r="FV318" s="82"/>
      <c r="FW318" s="82"/>
      <c r="FX318" s="82"/>
      <c r="FY318" s="82"/>
      <c r="FZ318" s="82"/>
      <c r="GA318" s="82"/>
      <c r="GB318" s="82"/>
      <c r="GC318" s="82"/>
      <c r="GD318" s="82"/>
      <c r="GE318" s="82"/>
      <c r="GF318" s="82"/>
      <c r="GG318" s="82"/>
      <c r="GH318" s="82"/>
      <c r="GI318" s="82"/>
      <c r="GJ318" s="82"/>
      <c r="GK318" s="82"/>
      <c r="GL318" s="82"/>
      <c r="GM318" s="82"/>
      <c r="GN318" s="82"/>
      <c r="GO318" s="82"/>
      <c r="GP318" s="82"/>
      <c r="GQ318" s="82"/>
      <c r="GR318" s="82"/>
      <c r="GS318" s="82"/>
      <c r="GT318" s="82"/>
      <c r="GU318" s="82"/>
      <c r="GV318" s="82"/>
      <c r="GW318" s="82"/>
      <c r="GX318" s="82"/>
      <c r="GY318" s="82"/>
      <c r="GZ318" s="82"/>
      <c r="HA318" s="82"/>
      <c r="HB318" s="82"/>
      <c r="HC318" s="82"/>
      <c r="HD318" s="82"/>
      <c r="HE318" s="82"/>
      <c r="HF318" s="82"/>
      <c r="HG318" s="82"/>
      <c r="HH318" s="82"/>
      <c r="HI318" s="82"/>
      <c r="HJ318" s="82"/>
      <c r="HK318" s="82"/>
      <c r="HL318" s="82"/>
      <c r="HM318" s="82"/>
      <c r="HN318" s="82"/>
      <c r="HO318" s="82"/>
      <c r="HP318" s="82"/>
      <c r="HQ318" s="82"/>
      <c r="HR318" s="82"/>
      <c r="HS318" s="82"/>
      <c r="HT318" s="82"/>
      <c r="HU318" s="82"/>
      <c r="HV318" s="82"/>
      <c r="HW318" s="82"/>
      <c r="HX318" s="82"/>
      <c r="HY318" s="82"/>
      <c r="HZ318" s="82"/>
      <c r="IA318" s="82"/>
      <c r="IB318" s="82"/>
      <c r="IC318" s="82"/>
      <c r="ID318" s="82"/>
      <c r="IE318" s="82"/>
      <c r="IF318" s="82"/>
      <c r="IG318" s="82"/>
      <c r="IH318" s="82"/>
      <c r="II318" s="82"/>
      <c r="IJ318" s="82"/>
      <c r="IK318" s="82"/>
      <c r="IL318" s="82"/>
      <c r="IM318" s="82"/>
      <c r="IN318" s="82"/>
      <c r="IO318" s="82"/>
      <c r="IP318" s="82"/>
      <c r="IQ318" s="82"/>
      <c r="IR318" s="82"/>
      <c r="IS318" s="82"/>
      <c r="IT318" s="82"/>
      <c r="IU318" s="82"/>
      <c r="IV318" s="82"/>
      <c r="IW318" s="82"/>
      <c r="IX318" s="82"/>
      <c r="IY318" s="82"/>
      <c r="IZ318" s="82"/>
      <c r="JA318" s="82"/>
      <c r="JB318" s="82"/>
      <c r="JC318" s="82"/>
      <c r="JD318" s="82"/>
      <c r="JE318" s="82"/>
      <c r="JF318" s="82"/>
      <c r="JG318" s="82"/>
      <c r="JH318" s="82"/>
      <c r="JI318" s="82"/>
      <c r="JJ318" s="82"/>
      <c r="JK318" s="82"/>
      <c r="JL318" s="82"/>
      <c r="JM318" s="82"/>
      <c r="JN318" s="82"/>
      <c r="JO318" s="82"/>
      <c r="JP318" s="82"/>
      <c r="JQ318" s="82"/>
      <c r="JR318" s="82"/>
      <c r="JS318" s="82"/>
      <c r="JT318" s="82"/>
      <c r="JU318" s="82"/>
      <c r="JV318" s="82"/>
      <c r="JW318" s="82"/>
      <c r="JX318" s="82"/>
      <c r="JY318" s="82"/>
      <c r="JZ318" s="82"/>
      <c r="KA318" s="82"/>
      <c r="KB318" s="82"/>
      <c r="KC318" s="82"/>
      <c r="KD318" s="82"/>
      <c r="KE318" s="82"/>
      <c r="KF318" s="82"/>
      <c r="KG318" s="82"/>
      <c r="KH318" s="82"/>
      <c r="KI318" s="82"/>
      <c r="KJ318" s="82"/>
      <c r="KK318" s="82"/>
      <c r="KL318" s="82"/>
      <c r="KM318" s="82"/>
      <c r="KN318" s="82"/>
      <c r="KO318" s="82"/>
      <c r="KP318" s="82"/>
      <c r="KQ318" s="82"/>
      <c r="KR318" s="82"/>
      <c r="KS318" s="82"/>
      <c r="KT318" s="82"/>
      <c r="KU318" s="82"/>
      <c r="KV318" s="82"/>
      <c r="KW318" s="82"/>
      <c r="KX318" s="82"/>
      <c r="KY318" s="82"/>
      <c r="KZ318" s="82"/>
      <c r="LA318" s="82"/>
      <c r="LB318" s="82"/>
      <c r="LC318" s="82"/>
      <c r="LD318" s="82"/>
      <c r="LE318" s="82"/>
      <c r="LF318" s="82"/>
      <c r="LG318" s="82"/>
      <c r="LH318" s="82"/>
      <c r="LI318" s="82"/>
      <c r="LJ318" s="82"/>
      <c r="LK318" s="82"/>
      <c r="LL318" s="82"/>
      <c r="LM318" s="82"/>
      <c r="LN318" s="82"/>
      <c r="LO318" s="82"/>
      <c r="LP318" s="82"/>
      <c r="LQ318" s="82"/>
      <c r="LR318" s="82"/>
      <c r="LS318" s="82"/>
      <c r="LT318" s="82"/>
      <c r="LU318" s="82"/>
      <c r="LV318" s="82"/>
      <c r="LW318" s="82"/>
      <c r="LX318" s="82"/>
      <c r="LY318" s="82"/>
      <c r="LZ318" s="82"/>
      <c r="MA318" s="82"/>
      <c r="MB318" s="82"/>
      <c r="MC318" s="82"/>
      <c r="MD318" s="82"/>
      <c r="ME318" s="82"/>
      <c r="MF318" s="82"/>
      <c r="MG318" s="82"/>
      <c r="MH318" s="82"/>
      <c r="MI318" s="82"/>
      <c r="MJ318" s="82"/>
      <c r="MK318" s="82"/>
      <c r="ML318" s="82"/>
      <c r="MM318" s="82"/>
      <c r="MN318" s="82"/>
      <c r="MO318" s="82"/>
      <c r="MP318" s="82"/>
      <c r="MQ318" s="82"/>
      <c r="MR318" s="82"/>
      <c r="MS318" s="82"/>
      <c r="MT318" s="82"/>
      <c r="MU318" s="82"/>
      <c r="MV318" s="82"/>
      <c r="MW318" s="82"/>
      <c r="MX318" s="82"/>
      <c r="MY318" s="82"/>
      <c r="MZ318" s="82"/>
      <c r="NA318" s="82"/>
      <c r="NB318" s="82"/>
      <c r="NC318" s="82"/>
      <c r="ND318" s="82"/>
      <c r="NE318" s="82"/>
      <c r="NF318" s="82"/>
      <c r="NG318" s="82"/>
      <c r="NH318" s="82"/>
      <c r="NI318" s="82"/>
      <c r="NJ318" s="82"/>
      <c r="NK318" s="82"/>
      <c r="NL318" s="82"/>
      <c r="NM318" s="82"/>
      <c r="NN318" s="82"/>
      <c r="NO318" s="82"/>
      <c r="NP318" s="82"/>
      <c r="NQ318" s="82"/>
      <c r="NR318" s="82"/>
      <c r="NS318" s="82"/>
      <c r="NT318" s="82"/>
      <c r="NU318" s="82"/>
      <c r="NV318" s="82"/>
      <c r="NW318" s="82"/>
      <c r="NX318" s="82"/>
      <c r="NY318" s="82"/>
      <c r="NZ318" s="82"/>
      <c r="OA318" s="82"/>
      <c r="OB318" s="82"/>
      <c r="OC318" s="82"/>
      <c r="OD318" s="82"/>
      <c r="OE318" s="82"/>
      <c r="OF318" s="82"/>
      <c r="OG318" s="82"/>
      <c r="OH318" s="82"/>
      <c r="OI318" s="82"/>
      <c r="OJ318" s="82"/>
      <c r="OK318" s="82"/>
      <c r="OL318" s="82"/>
      <c r="OM318" s="82"/>
      <c r="ON318" s="82"/>
      <c r="OO318" s="82"/>
      <c r="OP318" s="82"/>
      <c r="OQ318" s="82"/>
      <c r="OR318" s="82"/>
      <c r="OS318" s="82"/>
      <c r="OT318" s="82"/>
      <c r="OU318" s="82"/>
      <c r="OV318" s="82"/>
      <c r="OW318" s="82"/>
      <c r="OX318" s="82"/>
      <c r="OY318" s="82"/>
      <c r="OZ318" s="82"/>
      <c r="PA318" s="82"/>
      <c r="PB318" s="82"/>
      <c r="PC318" s="82"/>
      <c r="PD318" s="82"/>
      <c r="PE318" s="82"/>
      <c r="PF318" s="82"/>
      <c r="PG318" s="82"/>
      <c r="PH318" s="82"/>
      <c r="PI318" s="82"/>
      <c r="PJ318" s="82"/>
      <c r="PK318" s="82"/>
      <c r="PL318" s="82"/>
      <c r="PM318" s="82"/>
      <c r="PN318" s="82"/>
      <c r="PO318" s="82"/>
      <c r="PP318" s="82"/>
      <c r="PQ318" s="82"/>
      <c r="PR318" s="82"/>
      <c r="PS318" s="82"/>
      <c r="PT318" s="82"/>
      <c r="PU318" s="82"/>
      <c r="PV318" s="82"/>
      <c r="PW318" s="82"/>
      <c r="PX318" s="82"/>
      <c r="PY318" s="82"/>
      <c r="PZ318" s="82"/>
      <c r="QA318" s="82"/>
      <c r="QB318" s="82"/>
      <c r="QC318" s="82"/>
      <c r="QD318" s="82"/>
      <c r="QE318" s="82"/>
      <c r="QF318" s="82"/>
      <c r="QG318" s="82"/>
      <c r="QH318" s="82"/>
      <c r="QI318" s="82"/>
      <c r="QJ318" s="82"/>
      <c r="QK318" s="82"/>
      <c r="QL318" s="82"/>
      <c r="QM318" s="82"/>
      <c r="QN318" s="82"/>
      <c r="QO318" s="82"/>
      <c r="QP318" s="82"/>
      <c r="QQ318" s="82"/>
      <c r="QR318" s="82"/>
      <c r="QS318" s="82"/>
      <c r="QT318" s="82"/>
      <c r="QU318" s="82"/>
      <c r="QV318" s="82"/>
      <c r="QW318" s="82"/>
      <c r="QX318" s="82"/>
      <c r="QY318" s="82"/>
      <c r="QZ318" s="82"/>
      <c r="RA318" s="82"/>
      <c r="RB318" s="82"/>
      <c r="RC318" s="82"/>
      <c r="RD318" s="82"/>
      <c r="RE318" s="82"/>
      <c r="RF318" s="82"/>
      <c r="RG318" s="82"/>
      <c r="RH318" s="82"/>
      <c r="RI318" s="82"/>
      <c r="RJ318" s="82"/>
      <c r="RK318" s="82"/>
      <c r="RL318" s="82"/>
      <c r="RM318" s="82"/>
      <c r="RN318" s="82"/>
      <c r="RO318" s="82"/>
      <c r="RP318" s="82"/>
      <c r="RQ318" s="82"/>
      <c r="RR318" s="82"/>
      <c r="RS318" s="82"/>
      <c r="RT318" s="82"/>
      <c r="RU318" s="82"/>
      <c r="RV318" s="82"/>
      <c r="RW318" s="82"/>
      <c r="RX318" s="82"/>
      <c r="RY318" s="82"/>
      <c r="RZ318" s="82"/>
      <c r="SA318" s="82"/>
      <c r="SB318" s="82"/>
      <c r="SC318" s="82"/>
      <c r="SD318" s="82"/>
      <c r="SE318" s="82"/>
      <c r="SF318" s="82"/>
      <c r="SG318" s="82"/>
      <c r="SH318" s="82"/>
      <c r="SI318" s="82"/>
      <c r="SJ318" s="82"/>
      <c r="SK318" s="82"/>
      <c r="SL318" s="82"/>
      <c r="SM318" s="82"/>
      <c r="SN318" s="82"/>
      <c r="SO318" s="82"/>
      <c r="SP318" s="82"/>
      <c r="SQ318" s="82"/>
      <c r="SR318" s="82"/>
      <c r="SS318" s="82"/>
      <c r="ST318" s="82"/>
      <c r="SU318" s="82"/>
      <c r="SV318" s="82"/>
      <c r="SW318" s="82"/>
      <c r="SX318" s="82"/>
      <c r="SY318" s="82"/>
      <c r="SZ318" s="82"/>
      <c r="TA318" s="82"/>
      <c r="TB318" s="82"/>
      <c r="TC318" s="82"/>
      <c r="TD318" s="82"/>
      <c r="TE318" s="82"/>
      <c r="TF318" s="82"/>
      <c r="TG318" s="82"/>
      <c r="TH318" s="82"/>
      <c r="TI318" s="82"/>
      <c r="TJ318" s="82"/>
      <c r="TK318" s="82"/>
      <c r="TL318" s="82"/>
      <c r="TM318" s="82"/>
      <c r="TN318" s="82"/>
      <c r="TO318" s="82"/>
      <c r="TP318" s="82"/>
      <c r="TQ318" s="82"/>
      <c r="TR318" s="82"/>
      <c r="TS318" s="82"/>
      <c r="TT318" s="82"/>
      <c r="TU318" s="82"/>
      <c r="TV318" s="82"/>
      <c r="TW318" s="82"/>
      <c r="TX318" s="82"/>
      <c r="TY318" s="82"/>
      <c r="TZ318" s="82"/>
      <c r="UA318" s="82"/>
      <c r="UB318" s="82"/>
      <c r="UC318" s="82"/>
      <c r="UD318" s="82"/>
      <c r="UE318" s="82"/>
      <c r="UF318" s="82"/>
      <c r="UG318" s="82"/>
      <c r="UH318" s="82"/>
      <c r="UI318" s="82"/>
      <c r="UJ318" s="82"/>
      <c r="UK318" s="82"/>
      <c r="UL318" s="82"/>
      <c r="UM318" s="82"/>
      <c r="UN318" s="82"/>
      <c r="UO318" s="82"/>
      <c r="UP318" s="82"/>
      <c r="UQ318" s="82"/>
      <c r="UR318" s="82"/>
      <c r="US318" s="82"/>
      <c r="UT318" s="82"/>
      <c r="UU318" s="82"/>
      <c r="UV318" s="82"/>
      <c r="UW318" s="82"/>
      <c r="UX318" s="82"/>
      <c r="UY318" s="82"/>
      <c r="UZ318" s="82"/>
      <c r="VA318" s="82"/>
      <c r="VB318" s="82"/>
      <c r="VC318" s="82"/>
      <c r="VD318" s="82"/>
      <c r="VE318" s="82"/>
      <c r="VF318" s="82"/>
      <c r="VG318" s="82"/>
      <c r="VH318" s="82"/>
      <c r="VI318" s="82"/>
      <c r="VJ318" s="82"/>
      <c r="VK318" s="82"/>
      <c r="VL318" s="82"/>
      <c r="VM318" s="82"/>
      <c r="VN318" s="82"/>
      <c r="VO318" s="82"/>
      <c r="VP318" s="82"/>
      <c r="VQ318" s="82"/>
      <c r="VR318" s="82"/>
      <c r="VS318" s="82"/>
      <c r="VT318" s="82"/>
      <c r="VU318" s="82"/>
      <c r="VV318" s="82"/>
      <c r="VW318" s="82"/>
      <c r="VX318" s="82"/>
      <c r="VY318" s="82"/>
      <c r="VZ318" s="82"/>
      <c r="WA318" s="82"/>
      <c r="WB318" s="82"/>
      <c r="WC318" s="82"/>
      <c r="WD318" s="82"/>
      <c r="WE318" s="82"/>
      <c r="WF318" s="82"/>
      <c r="WG318" s="82"/>
      <c r="WH318" s="82"/>
      <c r="WI318" s="82"/>
      <c r="WJ318" s="82"/>
      <c r="WK318" s="82"/>
      <c r="WL318" s="82"/>
      <c r="WM318" s="82"/>
      <c r="WN318" s="82"/>
      <c r="WO318" s="82"/>
      <c r="WP318" s="82"/>
      <c r="WQ318" s="82"/>
      <c r="WR318" s="82"/>
      <c r="WS318" s="82"/>
      <c r="WT318" s="82"/>
      <c r="WU318" s="82"/>
      <c r="WV318" s="82"/>
      <c r="WW318" s="82"/>
      <c r="WX318" s="82"/>
      <c r="WY318" s="82"/>
      <c r="WZ318" s="82"/>
      <c r="XA318" s="82"/>
      <c r="XB318" s="82"/>
      <c r="XC318" s="82"/>
      <c r="XD318" s="82"/>
      <c r="XE318" s="82"/>
      <c r="XF318" s="82"/>
      <c r="XG318" s="82"/>
      <c r="XH318" s="82"/>
      <c r="XI318" s="82"/>
      <c r="XJ318" s="82"/>
      <c r="XK318" s="82"/>
      <c r="XL318" s="82"/>
      <c r="XM318" s="82"/>
      <c r="XN318" s="82"/>
      <c r="XO318" s="82"/>
      <c r="XP318" s="82"/>
      <c r="XQ318" s="82"/>
      <c r="XR318" s="82"/>
      <c r="XS318" s="82"/>
      <c r="XT318" s="82"/>
      <c r="XU318" s="82"/>
      <c r="XV318" s="82"/>
      <c r="XW318" s="82"/>
      <c r="XX318" s="82"/>
      <c r="XY318" s="82"/>
      <c r="XZ318" s="82"/>
      <c r="YA318" s="82"/>
      <c r="YB318" s="82"/>
      <c r="YC318" s="82"/>
      <c r="YD318" s="82"/>
      <c r="YE318" s="82"/>
      <c r="YF318" s="82"/>
      <c r="YG318" s="82"/>
      <c r="YH318" s="82"/>
      <c r="YI318" s="82"/>
      <c r="YJ318" s="82"/>
      <c r="YK318" s="82"/>
      <c r="YL318" s="82"/>
      <c r="YM318" s="82"/>
      <c r="YN318" s="82"/>
      <c r="YO318" s="82"/>
      <c r="YP318" s="82"/>
      <c r="YQ318" s="82"/>
      <c r="YR318" s="82"/>
      <c r="YS318" s="82"/>
      <c r="YT318" s="82"/>
      <c r="YU318" s="82"/>
      <c r="YV318" s="82"/>
      <c r="YW318" s="82"/>
      <c r="YX318" s="82"/>
      <c r="YY318" s="82"/>
      <c r="YZ318" s="82"/>
      <c r="ZA318" s="82"/>
      <c r="ZB318" s="82"/>
      <c r="ZC318" s="82"/>
      <c r="ZD318" s="82"/>
      <c r="ZE318" s="82"/>
      <c r="ZF318" s="82"/>
      <c r="ZG318" s="82"/>
      <c r="ZH318" s="82"/>
      <c r="ZI318" s="82"/>
      <c r="ZJ318" s="82"/>
      <c r="ZK318" s="82"/>
      <c r="ZL318" s="82"/>
      <c r="ZM318" s="82"/>
      <c r="ZN318" s="82"/>
      <c r="ZO318" s="82"/>
      <c r="ZP318" s="82"/>
      <c r="ZQ318" s="82"/>
      <c r="ZR318" s="82"/>
      <c r="ZS318" s="82"/>
      <c r="ZT318" s="82"/>
      <c r="ZU318" s="82"/>
      <c r="ZV318" s="82"/>
      <c r="ZW318" s="82"/>
      <c r="ZX318" s="82"/>
      <c r="ZY318" s="82"/>
      <c r="ZZ318" s="82"/>
      <c r="AAA318" s="82"/>
      <c r="AAB318" s="82"/>
      <c r="AAC318" s="82"/>
      <c r="AAD318" s="82"/>
      <c r="AAE318" s="82"/>
      <c r="AAF318" s="82"/>
      <c r="AAG318" s="82"/>
      <c r="AAH318" s="82"/>
      <c r="AAI318" s="82"/>
      <c r="AAJ318" s="82"/>
      <c r="AAK318" s="82"/>
      <c r="AAL318" s="82"/>
      <c r="AAM318" s="82"/>
      <c r="AAN318" s="82"/>
      <c r="AAO318" s="82"/>
      <c r="AAP318" s="82"/>
      <c r="AAQ318" s="82"/>
      <c r="AAR318" s="82"/>
      <c r="AAS318" s="82"/>
      <c r="AAT318" s="82"/>
      <c r="AAU318" s="82"/>
      <c r="AAV318" s="82"/>
      <c r="AAW318" s="82"/>
      <c r="AAX318" s="82"/>
      <c r="AAY318" s="82"/>
      <c r="AAZ318" s="82"/>
      <c r="ABA318" s="82"/>
      <c r="ABB318" s="82"/>
      <c r="ABC318" s="82"/>
      <c r="ABD318" s="82"/>
      <c r="ABE318" s="82"/>
      <c r="ABF318" s="82"/>
      <c r="ABG318" s="82"/>
      <c r="ABH318" s="82"/>
      <c r="ABI318" s="82"/>
      <c r="ABJ318" s="82"/>
      <c r="ABK318" s="82"/>
      <c r="ABL318" s="82"/>
      <c r="ABM318" s="82"/>
      <c r="ABN318" s="82"/>
      <c r="ABO318" s="82"/>
      <c r="ABP318" s="82"/>
      <c r="ABQ318" s="82"/>
      <c r="ABR318" s="82"/>
      <c r="ABS318" s="82"/>
      <c r="ABT318" s="82"/>
      <c r="ABU318" s="82"/>
      <c r="ABV318" s="82"/>
      <c r="ABW318" s="82"/>
      <c r="ABX318" s="82"/>
      <c r="ABY318" s="82"/>
      <c r="ABZ318" s="82"/>
      <c r="ACA318" s="82"/>
      <c r="ACB318" s="82"/>
      <c r="ACC318" s="82"/>
      <c r="ACD318" s="82"/>
      <c r="ACE318" s="82"/>
      <c r="ACF318" s="82"/>
      <c r="ACG318" s="82"/>
      <c r="ACH318" s="82"/>
      <c r="ACI318" s="82"/>
      <c r="ACJ318" s="82"/>
      <c r="ACK318" s="82"/>
      <c r="ACL318" s="82"/>
      <c r="ACM318" s="82"/>
      <c r="ACN318" s="82"/>
      <c r="ACO318" s="82"/>
      <c r="ACP318" s="82"/>
      <c r="ACQ318" s="82"/>
      <c r="ACR318" s="82"/>
      <c r="ACS318" s="82"/>
      <c r="ACT318" s="82"/>
      <c r="ACU318" s="82"/>
      <c r="ACV318" s="82"/>
      <c r="ACW318" s="82"/>
      <c r="ACX318" s="82"/>
      <c r="ACY318" s="82"/>
      <c r="ACZ318" s="82"/>
      <c r="ADA318" s="82"/>
      <c r="ADB318" s="82"/>
      <c r="ADC318" s="82"/>
      <c r="ADD318" s="82"/>
      <c r="ADE318" s="82"/>
      <c r="ADF318" s="82"/>
      <c r="ADG318" s="82"/>
      <c r="ADH318" s="82"/>
      <c r="ADI318" s="82"/>
      <c r="ADJ318" s="82"/>
      <c r="ADK318" s="82"/>
      <c r="ADL318" s="82"/>
      <c r="ADM318" s="82"/>
      <c r="ADN318" s="82"/>
      <c r="ADO318" s="82"/>
      <c r="ADP318" s="82"/>
      <c r="ADQ318" s="82"/>
      <c r="ADR318" s="82"/>
      <c r="ADS318" s="82"/>
      <c r="ADT318" s="82"/>
      <c r="ADU318" s="82"/>
      <c r="ADV318" s="82"/>
      <c r="ADW318" s="82"/>
      <c r="ADX318" s="82"/>
      <c r="ADY318" s="82"/>
      <c r="ADZ318" s="82"/>
      <c r="AEA318" s="82"/>
      <c r="AEB318" s="82"/>
      <c r="AEC318" s="82"/>
      <c r="AED318" s="82"/>
      <c r="AEE318" s="82"/>
      <c r="AEF318" s="82"/>
      <c r="AEG318" s="82"/>
      <c r="AEH318" s="82"/>
      <c r="AEI318" s="82"/>
      <c r="AEJ318" s="82"/>
      <c r="AEK318" s="82"/>
      <c r="AEL318" s="82"/>
      <c r="AEM318" s="82"/>
      <c r="AEN318" s="82"/>
      <c r="AEO318" s="82"/>
      <c r="AEP318" s="82"/>
      <c r="AEQ318" s="82"/>
      <c r="AER318" s="82"/>
      <c r="AES318" s="82"/>
      <c r="AET318" s="82"/>
      <c r="AEU318" s="82"/>
      <c r="AEV318" s="82"/>
      <c r="AEW318" s="82"/>
      <c r="AEX318" s="82"/>
      <c r="AEY318" s="82"/>
      <c r="AEZ318" s="82"/>
      <c r="AFA318" s="82"/>
      <c r="AFB318" s="82"/>
      <c r="AFC318" s="82"/>
      <c r="AFD318" s="82"/>
      <c r="AFE318" s="82"/>
      <c r="AFF318" s="82"/>
      <c r="AFG318" s="82"/>
      <c r="AFH318" s="82"/>
      <c r="AFI318" s="82"/>
      <c r="AFJ318" s="82"/>
      <c r="AFK318" s="82"/>
      <c r="AFL318" s="82"/>
      <c r="AFM318" s="82"/>
      <c r="AFN318" s="82"/>
      <c r="AFO318" s="82"/>
      <c r="AFP318" s="82"/>
      <c r="AFQ318" s="82"/>
      <c r="AFR318" s="82"/>
      <c r="AFS318" s="82"/>
      <c r="AFT318" s="82"/>
      <c r="AFU318" s="82"/>
      <c r="AFV318" s="82"/>
      <c r="AFW318" s="82"/>
      <c r="AFX318" s="82"/>
      <c r="AFY318" s="82"/>
      <c r="AFZ318" s="82"/>
      <c r="AGA318" s="82"/>
      <c r="AGB318" s="82"/>
      <c r="AGC318" s="82"/>
      <c r="AGD318" s="82"/>
      <c r="AGE318" s="82"/>
      <c r="AGF318" s="82"/>
      <c r="AGG318" s="82"/>
      <c r="AGH318" s="82"/>
      <c r="AGI318" s="82"/>
      <c r="AGJ318" s="82"/>
      <c r="AGK318" s="82"/>
      <c r="AGL318" s="82"/>
      <c r="AGM318" s="82"/>
      <c r="AGN318" s="82"/>
      <c r="AGO318" s="82"/>
      <c r="AGP318" s="82"/>
      <c r="AGQ318" s="82"/>
      <c r="AGR318" s="82"/>
      <c r="AGS318" s="82"/>
      <c r="AGT318" s="82"/>
      <c r="AGU318" s="82"/>
      <c r="AGV318" s="82"/>
      <c r="AGW318" s="82"/>
      <c r="AGX318" s="82"/>
      <c r="AGY318" s="82"/>
      <c r="AGZ318" s="82"/>
      <c r="AHA318" s="82"/>
      <c r="AHB318" s="82"/>
      <c r="AHC318" s="82"/>
      <c r="AHD318" s="82"/>
      <c r="AHE318" s="82"/>
      <c r="AHF318" s="82"/>
      <c r="AHG318" s="82"/>
      <c r="AHH318" s="82"/>
      <c r="AHI318" s="82"/>
      <c r="AHJ318" s="82"/>
      <c r="AHK318" s="82"/>
      <c r="AHL318" s="82"/>
      <c r="AHM318" s="82"/>
      <c r="AHN318" s="82"/>
      <c r="AHO318" s="82"/>
      <c r="AHP318" s="82"/>
      <c r="AHQ318" s="82"/>
      <c r="AHR318" s="82"/>
      <c r="AHS318" s="82"/>
      <c r="AHT318" s="82"/>
      <c r="AHU318" s="82"/>
      <c r="AHV318" s="82"/>
      <c r="AHW318" s="82"/>
      <c r="AHX318" s="82"/>
      <c r="AHY318" s="82"/>
      <c r="AHZ318" s="82"/>
      <c r="AIA318" s="82"/>
      <c r="AIB318" s="82"/>
      <c r="AIC318" s="82"/>
      <c r="AID318" s="82"/>
      <c r="AIE318" s="82"/>
      <c r="AIF318" s="82"/>
      <c r="AIG318" s="82"/>
      <c r="AIH318" s="82"/>
      <c r="AII318" s="82"/>
      <c r="AIJ318" s="82"/>
      <c r="AIK318" s="82"/>
      <c r="AIL318" s="82"/>
      <c r="AIM318" s="82"/>
      <c r="AIN318" s="82"/>
      <c r="AIO318" s="82"/>
      <c r="AIP318" s="82"/>
      <c r="AIQ318" s="82"/>
      <c r="AIR318" s="82"/>
      <c r="AIS318" s="82"/>
      <c r="AIT318" s="82"/>
      <c r="AIU318" s="82"/>
      <c r="AIV318" s="82"/>
      <c r="AIW318" s="82"/>
      <c r="AIX318" s="82"/>
      <c r="AIY318" s="82"/>
      <c r="AIZ318" s="82"/>
      <c r="AJA318" s="82"/>
      <c r="AJB318" s="82"/>
      <c r="AJC318" s="82"/>
      <c r="AJD318" s="82"/>
      <c r="AJE318" s="82"/>
      <c r="AJF318" s="82"/>
      <c r="AJG318" s="82"/>
      <c r="AJH318" s="82"/>
      <c r="AJI318" s="82"/>
      <c r="AJJ318" s="82"/>
      <c r="AJK318" s="82"/>
      <c r="AJL318" s="82"/>
      <c r="AJM318" s="82"/>
      <c r="AJN318" s="82"/>
      <c r="AJO318" s="82"/>
      <c r="AJP318" s="82"/>
      <c r="AJQ318" s="82"/>
      <c r="AJR318" s="82"/>
      <c r="AJS318" s="82"/>
      <c r="AJT318" s="82"/>
      <c r="AJU318" s="82"/>
      <c r="AJV318" s="82"/>
      <c r="AJW318" s="82"/>
      <c r="AJX318" s="82"/>
      <c r="AJY318" s="82"/>
      <c r="AJZ318" s="82"/>
      <c r="AKA318" s="82"/>
      <c r="AKB318" s="82"/>
      <c r="AKC318" s="82"/>
      <c r="AKD318" s="82"/>
      <c r="AKE318" s="82"/>
      <c r="AKF318" s="82"/>
      <c r="AKG318" s="82"/>
      <c r="AKH318" s="82"/>
      <c r="AKI318" s="82"/>
      <c r="AKJ318" s="82"/>
      <c r="AKK318" s="82"/>
      <c r="AKL318" s="82"/>
      <c r="AKM318" s="82"/>
      <c r="AKN318" s="82"/>
      <c r="AKO318" s="82"/>
      <c r="AKP318" s="82"/>
      <c r="AKQ318" s="82"/>
      <c r="AKR318" s="82"/>
      <c r="AKS318" s="82"/>
      <c r="AKT318" s="82"/>
      <c r="AKU318" s="82"/>
      <c r="AKV318" s="82"/>
      <c r="AKW318" s="82"/>
      <c r="AKX318" s="82"/>
      <c r="AKY318" s="82"/>
      <c r="AKZ318" s="82"/>
      <c r="ALA318" s="82"/>
      <c r="ALB318" s="82"/>
      <c r="ALC318" s="82"/>
      <c r="ALD318" s="82"/>
      <c r="ALE318" s="82"/>
      <c r="ALF318" s="82"/>
      <c r="ALG318" s="82"/>
      <c r="ALH318" s="82"/>
      <c r="ALI318" s="82"/>
      <c r="ALJ318" s="82"/>
      <c r="ALK318" s="82"/>
      <c r="ALL318" s="82"/>
      <c r="ALM318" s="82"/>
      <c r="ALN318" s="82"/>
      <c r="ALO318" s="82"/>
      <c r="ALP318" s="82"/>
      <c r="ALQ318" s="82"/>
      <c r="ALR318" s="82"/>
      <c r="ALS318" s="82"/>
      <c r="ALT318" s="82"/>
      <c r="ALU318" s="82"/>
      <c r="ALV318" s="82"/>
      <c r="ALW318" s="82"/>
      <c r="ALX318" s="82"/>
      <c r="ALY318" s="82"/>
      <c r="ALZ318" s="82"/>
      <c r="AMA318" s="82"/>
      <c r="AMB318" s="82"/>
      <c r="AMC318" s="82"/>
      <c r="AMD318" s="82"/>
      <c r="AME318" s="82"/>
      <c r="AMF318" s="82"/>
      <c r="AMG318" s="82"/>
      <c r="AMH318" s="82"/>
      <c r="AMI318" s="82"/>
      <c r="AMJ318" s="82"/>
    </row>
    <row r="319" spans="1:1024" s="84" customFormat="1" ht="25.5" outlineLevel="1" x14ac:dyDescent="0.2">
      <c r="A319" s="96" t="s">
        <v>978</v>
      </c>
      <c r="B319" s="96" t="s">
        <v>959</v>
      </c>
      <c r="C319" s="176" t="s">
        <v>19</v>
      </c>
      <c r="D319" s="91" t="s">
        <v>1100</v>
      </c>
      <c r="E319" s="100" t="s">
        <v>331</v>
      </c>
      <c r="F319" s="92">
        <v>50</v>
      </c>
      <c r="G319" s="92"/>
      <c r="H319" s="93"/>
      <c r="I319" s="94">
        <f t="shared" si="21"/>
        <v>0</v>
      </c>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c r="DR319" s="82"/>
      <c r="DS319" s="82"/>
      <c r="DT319" s="82"/>
      <c r="DU319" s="82"/>
      <c r="DV319" s="82"/>
      <c r="DW319" s="82"/>
      <c r="DX319" s="82"/>
      <c r="DY319" s="82"/>
      <c r="DZ319" s="82"/>
      <c r="EA319" s="82"/>
      <c r="EB319" s="82"/>
      <c r="EC319" s="82"/>
      <c r="ED319" s="82"/>
      <c r="EE319" s="82"/>
      <c r="EF319" s="82"/>
      <c r="EG319" s="82"/>
      <c r="EH319" s="82"/>
      <c r="EI319" s="82"/>
      <c r="EJ319" s="82"/>
      <c r="EK319" s="82"/>
      <c r="EL319" s="82"/>
      <c r="EM319" s="82"/>
      <c r="EN319" s="82"/>
      <c r="EO319" s="82"/>
      <c r="EP319" s="82"/>
      <c r="EQ319" s="82"/>
      <c r="ER319" s="82"/>
      <c r="ES319" s="82"/>
      <c r="ET319" s="82"/>
      <c r="EU319" s="82"/>
      <c r="EV319" s="82"/>
      <c r="EW319" s="82"/>
      <c r="EX319" s="82"/>
      <c r="EY319" s="82"/>
      <c r="EZ319" s="82"/>
      <c r="FA319" s="82"/>
      <c r="FB319" s="82"/>
      <c r="FC319" s="82"/>
      <c r="FD319" s="82"/>
      <c r="FE319" s="82"/>
      <c r="FF319" s="82"/>
      <c r="FG319" s="82"/>
      <c r="FH319" s="82"/>
      <c r="FI319" s="82"/>
      <c r="FJ319" s="82"/>
      <c r="FK319" s="82"/>
      <c r="FL319" s="82"/>
      <c r="FM319" s="82"/>
      <c r="FN319" s="82"/>
      <c r="FO319" s="82"/>
      <c r="FP319" s="82"/>
      <c r="FQ319" s="82"/>
      <c r="FR319" s="82"/>
      <c r="FS319" s="82"/>
      <c r="FT319" s="82"/>
      <c r="FU319" s="82"/>
      <c r="FV319" s="82"/>
      <c r="FW319" s="82"/>
      <c r="FX319" s="82"/>
      <c r="FY319" s="82"/>
      <c r="FZ319" s="82"/>
      <c r="GA319" s="82"/>
      <c r="GB319" s="82"/>
      <c r="GC319" s="82"/>
      <c r="GD319" s="82"/>
      <c r="GE319" s="82"/>
      <c r="GF319" s="82"/>
      <c r="GG319" s="82"/>
      <c r="GH319" s="82"/>
      <c r="GI319" s="82"/>
      <c r="GJ319" s="82"/>
      <c r="GK319" s="82"/>
      <c r="GL319" s="82"/>
      <c r="GM319" s="82"/>
      <c r="GN319" s="82"/>
      <c r="GO319" s="82"/>
      <c r="GP319" s="82"/>
      <c r="GQ319" s="82"/>
      <c r="GR319" s="82"/>
      <c r="GS319" s="82"/>
      <c r="GT319" s="82"/>
      <c r="GU319" s="82"/>
      <c r="GV319" s="82"/>
      <c r="GW319" s="82"/>
      <c r="GX319" s="82"/>
      <c r="GY319" s="82"/>
      <c r="GZ319" s="82"/>
      <c r="HA319" s="82"/>
      <c r="HB319" s="82"/>
      <c r="HC319" s="82"/>
      <c r="HD319" s="82"/>
      <c r="HE319" s="82"/>
      <c r="HF319" s="82"/>
      <c r="HG319" s="82"/>
      <c r="HH319" s="82"/>
      <c r="HI319" s="82"/>
      <c r="HJ319" s="82"/>
      <c r="HK319" s="82"/>
      <c r="HL319" s="82"/>
      <c r="HM319" s="82"/>
      <c r="HN319" s="82"/>
      <c r="HO319" s="82"/>
      <c r="HP319" s="82"/>
      <c r="HQ319" s="82"/>
      <c r="HR319" s="82"/>
      <c r="HS319" s="82"/>
      <c r="HT319" s="82"/>
      <c r="HU319" s="82"/>
      <c r="HV319" s="82"/>
      <c r="HW319" s="82"/>
      <c r="HX319" s="82"/>
      <c r="HY319" s="82"/>
      <c r="HZ319" s="82"/>
      <c r="IA319" s="82"/>
      <c r="IB319" s="82"/>
      <c r="IC319" s="82"/>
      <c r="ID319" s="82"/>
      <c r="IE319" s="82"/>
      <c r="IF319" s="82"/>
      <c r="IG319" s="82"/>
      <c r="IH319" s="82"/>
      <c r="II319" s="82"/>
      <c r="IJ319" s="82"/>
      <c r="IK319" s="82"/>
      <c r="IL319" s="82"/>
      <c r="IM319" s="82"/>
      <c r="IN319" s="82"/>
      <c r="IO319" s="82"/>
      <c r="IP319" s="82"/>
      <c r="IQ319" s="82"/>
      <c r="IR319" s="82"/>
      <c r="IS319" s="82"/>
      <c r="IT319" s="82"/>
      <c r="IU319" s="82"/>
      <c r="IV319" s="82"/>
      <c r="IW319" s="82"/>
      <c r="IX319" s="82"/>
      <c r="IY319" s="82"/>
      <c r="IZ319" s="82"/>
      <c r="JA319" s="82"/>
      <c r="JB319" s="82"/>
      <c r="JC319" s="82"/>
      <c r="JD319" s="82"/>
      <c r="JE319" s="82"/>
      <c r="JF319" s="82"/>
      <c r="JG319" s="82"/>
      <c r="JH319" s="82"/>
      <c r="JI319" s="82"/>
      <c r="JJ319" s="82"/>
      <c r="JK319" s="82"/>
      <c r="JL319" s="82"/>
      <c r="JM319" s="82"/>
      <c r="JN319" s="82"/>
      <c r="JO319" s="82"/>
      <c r="JP319" s="82"/>
      <c r="JQ319" s="82"/>
      <c r="JR319" s="82"/>
      <c r="JS319" s="82"/>
      <c r="JT319" s="82"/>
      <c r="JU319" s="82"/>
      <c r="JV319" s="82"/>
      <c r="JW319" s="82"/>
      <c r="JX319" s="82"/>
      <c r="JY319" s="82"/>
      <c r="JZ319" s="82"/>
      <c r="KA319" s="82"/>
      <c r="KB319" s="82"/>
      <c r="KC319" s="82"/>
      <c r="KD319" s="82"/>
      <c r="KE319" s="82"/>
      <c r="KF319" s="82"/>
      <c r="KG319" s="82"/>
      <c r="KH319" s="82"/>
      <c r="KI319" s="82"/>
      <c r="KJ319" s="82"/>
      <c r="KK319" s="82"/>
      <c r="KL319" s="82"/>
      <c r="KM319" s="82"/>
      <c r="KN319" s="82"/>
      <c r="KO319" s="82"/>
      <c r="KP319" s="82"/>
      <c r="KQ319" s="82"/>
      <c r="KR319" s="82"/>
      <c r="KS319" s="82"/>
      <c r="KT319" s="82"/>
      <c r="KU319" s="82"/>
      <c r="KV319" s="82"/>
      <c r="KW319" s="82"/>
      <c r="KX319" s="82"/>
      <c r="KY319" s="82"/>
      <c r="KZ319" s="82"/>
      <c r="LA319" s="82"/>
      <c r="LB319" s="82"/>
      <c r="LC319" s="82"/>
      <c r="LD319" s="82"/>
      <c r="LE319" s="82"/>
      <c r="LF319" s="82"/>
      <c r="LG319" s="82"/>
      <c r="LH319" s="82"/>
      <c r="LI319" s="82"/>
      <c r="LJ319" s="82"/>
      <c r="LK319" s="82"/>
      <c r="LL319" s="82"/>
      <c r="LM319" s="82"/>
      <c r="LN319" s="82"/>
      <c r="LO319" s="82"/>
      <c r="LP319" s="82"/>
      <c r="LQ319" s="82"/>
      <c r="LR319" s="82"/>
      <c r="LS319" s="82"/>
      <c r="LT319" s="82"/>
      <c r="LU319" s="82"/>
      <c r="LV319" s="82"/>
      <c r="LW319" s="82"/>
      <c r="LX319" s="82"/>
      <c r="LY319" s="82"/>
      <c r="LZ319" s="82"/>
      <c r="MA319" s="82"/>
      <c r="MB319" s="82"/>
      <c r="MC319" s="82"/>
      <c r="MD319" s="82"/>
      <c r="ME319" s="82"/>
      <c r="MF319" s="82"/>
      <c r="MG319" s="82"/>
      <c r="MH319" s="82"/>
      <c r="MI319" s="82"/>
      <c r="MJ319" s="82"/>
      <c r="MK319" s="82"/>
      <c r="ML319" s="82"/>
      <c r="MM319" s="82"/>
      <c r="MN319" s="82"/>
      <c r="MO319" s="82"/>
      <c r="MP319" s="82"/>
      <c r="MQ319" s="82"/>
      <c r="MR319" s="82"/>
      <c r="MS319" s="82"/>
      <c r="MT319" s="82"/>
      <c r="MU319" s="82"/>
      <c r="MV319" s="82"/>
      <c r="MW319" s="82"/>
      <c r="MX319" s="82"/>
      <c r="MY319" s="82"/>
      <c r="MZ319" s="82"/>
      <c r="NA319" s="82"/>
      <c r="NB319" s="82"/>
      <c r="NC319" s="82"/>
      <c r="ND319" s="82"/>
      <c r="NE319" s="82"/>
      <c r="NF319" s="82"/>
      <c r="NG319" s="82"/>
      <c r="NH319" s="82"/>
      <c r="NI319" s="82"/>
      <c r="NJ319" s="82"/>
      <c r="NK319" s="82"/>
      <c r="NL319" s="82"/>
      <c r="NM319" s="82"/>
      <c r="NN319" s="82"/>
      <c r="NO319" s="82"/>
      <c r="NP319" s="82"/>
      <c r="NQ319" s="82"/>
      <c r="NR319" s="82"/>
      <c r="NS319" s="82"/>
      <c r="NT319" s="82"/>
      <c r="NU319" s="82"/>
      <c r="NV319" s="82"/>
      <c r="NW319" s="82"/>
      <c r="NX319" s="82"/>
      <c r="NY319" s="82"/>
      <c r="NZ319" s="82"/>
      <c r="OA319" s="82"/>
      <c r="OB319" s="82"/>
      <c r="OC319" s="82"/>
      <c r="OD319" s="82"/>
      <c r="OE319" s="82"/>
      <c r="OF319" s="82"/>
      <c r="OG319" s="82"/>
      <c r="OH319" s="82"/>
      <c r="OI319" s="82"/>
      <c r="OJ319" s="82"/>
      <c r="OK319" s="82"/>
      <c r="OL319" s="82"/>
      <c r="OM319" s="82"/>
      <c r="ON319" s="82"/>
      <c r="OO319" s="82"/>
      <c r="OP319" s="82"/>
      <c r="OQ319" s="82"/>
      <c r="OR319" s="82"/>
      <c r="OS319" s="82"/>
      <c r="OT319" s="82"/>
      <c r="OU319" s="82"/>
      <c r="OV319" s="82"/>
      <c r="OW319" s="82"/>
      <c r="OX319" s="82"/>
      <c r="OY319" s="82"/>
      <c r="OZ319" s="82"/>
      <c r="PA319" s="82"/>
      <c r="PB319" s="82"/>
      <c r="PC319" s="82"/>
      <c r="PD319" s="82"/>
      <c r="PE319" s="82"/>
      <c r="PF319" s="82"/>
      <c r="PG319" s="82"/>
      <c r="PH319" s="82"/>
      <c r="PI319" s="82"/>
      <c r="PJ319" s="82"/>
      <c r="PK319" s="82"/>
      <c r="PL319" s="82"/>
      <c r="PM319" s="82"/>
      <c r="PN319" s="82"/>
      <c r="PO319" s="82"/>
      <c r="PP319" s="82"/>
      <c r="PQ319" s="82"/>
      <c r="PR319" s="82"/>
      <c r="PS319" s="82"/>
      <c r="PT319" s="82"/>
      <c r="PU319" s="82"/>
      <c r="PV319" s="82"/>
      <c r="PW319" s="82"/>
      <c r="PX319" s="82"/>
      <c r="PY319" s="82"/>
      <c r="PZ319" s="82"/>
      <c r="QA319" s="82"/>
      <c r="QB319" s="82"/>
      <c r="QC319" s="82"/>
      <c r="QD319" s="82"/>
      <c r="QE319" s="82"/>
      <c r="QF319" s="82"/>
      <c r="QG319" s="82"/>
      <c r="QH319" s="82"/>
      <c r="QI319" s="82"/>
      <c r="QJ319" s="82"/>
      <c r="QK319" s="82"/>
      <c r="QL319" s="82"/>
      <c r="QM319" s="82"/>
      <c r="QN319" s="82"/>
      <c r="QO319" s="82"/>
      <c r="QP319" s="82"/>
      <c r="QQ319" s="82"/>
      <c r="QR319" s="82"/>
      <c r="QS319" s="82"/>
      <c r="QT319" s="82"/>
      <c r="QU319" s="82"/>
      <c r="QV319" s="82"/>
      <c r="QW319" s="82"/>
      <c r="QX319" s="82"/>
      <c r="QY319" s="82"/>
      <c r="QZ319" s="82"/>
      <c r="RA319" s="82"/>
      <c r="RB319" s="82"/>
      <c r="RC319" s="82"/>
      <c r="RD319" s="82"/>
      <c r="RE319" s="82"/>
      <c r="RF319" s="82"/>
      <c r="RG319" s="82"/>
      <c r="RH319" s="82"/>
      <c r="RI319" s="82"/>
      <c r="RJ319" s="82"/>
      <c r="RK319" s="82"/>
      <c r="RL319" s="82"/>
      <c r="RM319" s="82"/>
      <c r="RN319" s="82"/>
      <c r="RO319" s="82"/>
      <c r="RP319" s="82"/>
      <c r="RQ319" s="82"/>
      <c r="RR319" s="82"/>
      <c r="RS319" s="82"/>
      <c r="RT319" s="82"/>
      <c r="RU319" s="82"/>
      <c r="RV319" s="82"/>
      <c r="RW319" s="82"/>
      <c r="RX319" s="82"/>
      <c r="RY319" s="82"/>
      <c r="RZ319" s="82"/>
      <c r="SA319" s="82"/>
      <c r="SB319" s="82"/>
      <c r="SC319" s="82"/>
      <c r="SD319" s="82"/>
      <c r="SE319" s="82"/>
      <c r="SF319" s="82"/>
      <c r="SG319" s="82"/>
      <c r="SH319" s="82"/>
      <c r="SI319" s="82"/>
      <c r="SJ319" s="82"/>
      <c r="SK319" s="82"/>
      <c r="SL319" s="82"/>
      <c r="SM319" s="82"/>
      <c r="SN319" s="82"/>
      <c r="SO319" s="82"/>
      <c r="SP319" s="82"/>
      <c r="SQ319" s="82"/>
      <c r="SR319" s="82"/>
      <c r="SS319" s="82"/>
      <c r="ST319" s="82"/>
      <c r="SU319" s="82"/>
      <c r="SV319" s="82"/>
      <c r="SW319" s="82"/>
      <c r="SX319" s="82"/>
      <c r="SY319" s="82"/>
      <c r="SZ319" s="82"/>
      <c r="TA319" s="82"/>
      <c r="TB319" s="82"/>
      <c r="TC319" s="82"/>
      <c r="TD319" s="82"/>
      <c r="TE319" s="82"/>
      <c r="TF319" s="82"/>
      <c r="TG319" s="82"/>
      <c r="TH319" s="82"/>
      <c r="TI319" s="82"/>
      <c r="TJ319" s="82"/>
      <c r="TK319" s="82"/>
      <c r="TL319" s="82"/>
      <c r="TM319" s="82"/>
      <c r="TN319" s="82"/>
      <c r="TO319" s="82"/>
      <c r="TP319" s="82"/>
      <c r="TQ319" s="82"/>
      <c r="TR319" s="82"/>
      <c r="TS319" s="82"/>
      <c r="TT319" s="82"/>
      <c r="TU319" s="82"/>
      <c r="TV319" s="82"/>
      <c r="TW319" s="82"/>
      <c r="TX319" s="82"/>
      <c r="TY319" s="82"/>
      <c r="TZ319" s="82"/>
      <c r="UA319" s="82"/>
      <c r="UB319" s="82"/>
      <c r="UC319" s="82"/>
      <c r="UD319" s="82"/>
      <c r="UE319" s="82"/>
      <c r="UF319" s="82"/>
      <c r="UG319" s="82"/>
      <c r="UH319" s="82"/>
      <c r="UI319" s="82"/>
      <c r="UJ319" s="82"/>
      <c r="UK319" s="82"/>
      <c r="UL319" s="82"/>
      <c r="UM319" s="82"/>
      <c r="UN319" s="82"/>
      <c r="UO319" s="82"/>
      <c r="UP319" s="82"/>
      <c r="UQ319" s="82"/>
      <c r="UR319" s="82"/>
      <c r="US319" s="82"/>
      <c r="UT319" s="82"/>
      <c r="UU319" s="82"/>
      <c r="UV319" s="82"/>
      <c r="UW319" s="82"/>
      <c r="UX319" s="82"/>
      <c r="UY319" s="82"/>
      <c r="UZ319" s="82"/>
      <c r="VA319" s="82"/>
      <c r="VB319" s="82"/>
      <c r="VC319" s="82"/>
      <c r="VD319" s="82"/>
      <c r="VE319" s="82"/>
      <c r="VF319" s="82"/>
      <c r="VG319" s="82"/>
      <c r="VH319" s="82"/>
      <c r="VI319" s="82"/>
      <c r="VJ319" s="82"/>
      <c r="VK319" s="82"/>
      <c r="VL319" s="82"/>
      <c r="VM319" s="82"/>
      <c r="VN319" s="82"/>
      <c r="VO319" s="82"/>
      <c r="VP319" s="82"/>
      <c r="VQ319" s="82"/>
      <c r="VR319" s="82"/>
      <c r="VS319" s="82"/>
      <c r="VT319" s="82"/>
      <c r="VU319" s="82"/>
      <c r="VV319" s="82"/>
      <c r="VW319" s="82"/>
      <c r="VX319" s="82"/>
      <c r="VY319" s="82"/>
      <c r="VZ319" s="82"/>
      <c r="WA319" s="82"/>
      <c r="WB319" s="82"/>
      <c r="WC319" s="82"/>
      <c r="WD319" s="82"/>
      <c r="WE319" s="82"/>
      <c r="WF319" s="82"/>
      <c r="WG319" s="82"/>
      <c r="WH319" s="82"/>
      <c r="WI319" s="82"/>
      <c r="WJ319" s="82"/>
      <c r="WK319" s="82"/>
      <c r="WL319" s="82"/>
      <c r="WM319" s="82"/>
      <c r="WN319" s="82"/>
      <c r="WO319" s="82"/>
      <c r="WP319" s="82"/>
      <c r="WQ319" s="82"/>
      <c r="WR319" s="82"/>
      <c r="WS319" s="82"/>
      <c r="WT319" s="82"/>
      <c r="WU319" s="82"/>
      <c r="WV319" s="82"/>
      <c r="WW319" s="82"/>
      <c r="WX319" s="82"/>
      <c r="WY319" s="82"/>
      <c r="WZ319" s="82"/>
      <c r="XA319" s="82"/>
      <c r="XB319" s="82"/>
      <c r="XC319" s="82"/>
      <c r="XD319" s="82"/>
      <c r="XE319" s="82"/>
      <c r="XF319" s="82"/>
      <c r="XG319" s="82"/>
      <c r="XH319" s="82"/>
      <c r="XI319" s="82"/>
      <c r="XJ319" s="82"/>
      <c r="XK319" s="82"/>
      <c r="XL319" s="82"/>
      <c r="XM319" s="82"/>
      <c r="XN319" s="82"/>
      <c r="XO319" s="82"/>
      <c r="XP319" s="82"/>
      <c r="XQ319" s="82"/>
      <c r="XR319" s="82"/>
      <c r="XS319" s="82"/>
      <c r="XT319" s="82"/>
      <c r="XU319" s="82"/>
      <c r="XV319" s="82"/>
      <c r="XW319" s="82"/>
      <c r="XX319" s="82"/>
      <c r="XY319" s="82"/>
      <c r="XZ319" s="82"/>
      <c r="YA319" s="82"/>
      <c r="YB319" s="82"/>
      <c r="YC319" s="82"/>
      <c r="YD319" s="82"/>
      <c r="YE319" s="82"/>
      <c r="YF319" s="82"/>
      <c r="YG319" s="82"/>
      <c r="YH319" s="82"/>
      <c r="YI319" s="82"/>
      <c r="YJ319" s="82"/>
      <c r="YK319" s="82"/>
      <c r="YL319" s="82"/>
      <c r="YM319" s="82"/>
      <c r="YN319" s="82"/>
      <c r="YO319" s="82"/>
      <c r="YP319" s="82"/>
      <c r="YQ319" s="82"/>
      <c r="YR319" s="82"/>
      <c r="YS319" s="82"/>
      <c r="YT319" s="82"/>
      <c r="YU319" s="82"/>
      <c r="YV319" s="82"/>
      <c r="YW319" s="82"/>
      <c r="YX319" s="82"/>
      <c r="YY319" s="82"/>
      <c r="YZ319" s="82"/>
      <c r="ZA319" s="82"/>
      <c r="ZB319" s="82"/>
      <c r="ZC319" s="82"/>
      <c r="ZD319" s="82"/>
      <c r="ZE319" s="82"/>
      <c r="ZF319" s="82"/>
      <c r="ZG319" s="82"/>
      <c r="ZH319" s="82"/>
      <c r="ZI319" s="82"/>
      <c r="ZJ319" s="82"/>
      <c r="ZK319" s="82"/>
      <c r="ZL319" s="82"/>
      <c r="ZM319" s="82"/>
      <c r="ZN319" s="82"/>
      <c r="ZO319" s="82"/>
      <c r="ZP319" s="82"/>
      <c r="ZQ319" s="82"/>
      <c r="ZR319" s="82"/>
      <c r="ZS319" s="82"/>
      <c r="ZT319" s="82"/>
      <c r="ZU319" s="82"/>
      <c r="ZV319" s="82"/>
      <c r="ZW319" s="82"/>
      <c r="ZX319" s="82"/>
      <c r="ZY319" s="82"/>
      <c r="ZZ319" s="82"/>
      <c r="AAA319" s="82"/>
      <c r="AAB319" s="82"/>
      <c r="AAC319" s="82"/>
      <c r="AAD319" s="82"/>
      <c r="AAE319" s="82"/>
      <c r="AAF319" s="82"/>
      <c r="AAG319" s="82"/>
      <c r="AAH319" s="82"/>
      <c r="AAI319" s="82"/>
      <c r="AAJ319" s="82"/>
      <c r="AAK319" s="82"/>
      <c r="AAL319" s="82"/>
      <c r="AAM319" s="82"/>
      <c r="AAN319" s="82"/>
      <c r="AAO319" s="82"/>
      <c r="AAP319" s="82"/>
      <c r="AAQ319" s="82"/>
      <c r="AAR319" s="82"/>
      <c r="AAS319" s="82"/>
      <c r="AAT319" s="82"/>
      <c r="AAU319" s="82"/>
      <c r="AAV319" s="82"/>
      <c r="AAW319" s="82"/>
      <c r="AAX319" s="82"/>
      <c r="AAY319" s="82"/>
      <c r="AAZ319" s="82"/>
      <c r="ABA319" s="82"/>
      <c r="ABB319" s="82"/>
      <c r="ABC319" s="82"/>
      <c r="ABD319" s="82"/>
      <c r="ABE319" s="82"/>
      <c r="ABF319" s="82"/>
      <c r="ABG319" s="82"/>
      <c r="ABH319" s="82"/>
      <c r="ABI319" s="82"/>
      <c r="ABJ319" s="82"/>
      <c r="ABK319" s="82"/>
      <c r="ABL319" s="82"/>
      <c r="ABM319" s="82"/>
      <c r="ABN319" s="82"/>
      <c r="ABO319" s="82"/>
      <c r="ABP319" s="82"/>
      <c r="ABQ319" s="82"/>
      <c r="ABR319" s="82"/>
      <c r="ABS319" s="82"/>
      <c r="ABT319" s="82"/>
      <c r="ABU319" s="82"/>
      <c r="ABV319" s="82"/>
      <c r="ABW319" s="82"/>
      <c r="ABX319" s="82"/>
      <c r="ABY319" s="82"/>
      <c r="ABZ319" s="82"/>
      <c r="ACA319" s="82"/>
      <c r="ACB319" s="82"/>
      <c r="ACC319" s="82"/>
      <c r="ACD319" s="82"/>
      <c r="ACE319" s="82"/>
      <c r="ACF319" s="82"/>
      <c r="ACG319" s="82"/>
      <c r="ACH319" s="82"/>
      <c r="ACI319" s="82"/>
      <c r="ACJ319" s="82"/>
      <c r="ACK319" s="82"/>
      <c r="ACL319" s="82"/>
      <c r="ACM319" s="82"/>
      <c r="ACN319" s="82"/>
      <c r="ACO319" s="82"/>
      <c r="ACP319" s="82"/>
      <c r="ACQ319" s="82"/>
      <c r="ACR319" s="82"/>
      <c r="ACS319" s="82"/>
      <c r="ACT319" s="82"/>
      <c r="ACU319" s="82"/>
      <c r="ACV319" s="82"/>
      <c r="ACW319" s="82"/>
      <c r="ACX319" s="82"/>
      <c r="ACY319" s="82"/>
      <c r="ACZ319" s="82"/>
      <c r="ADA319" s="82"/>
      <c r="ADB319" s="82"/>
      <c r="ADC319" s="82"/>
      <c r="ADD319" s="82"/>
      <c r="ADE319" s="82"/>
      <c r="ADF319" s="82"/>
      <c r="ADG319" s="82"/>
      <c r="ADH319" s="82"/>
      <c r="ADI319" s="82"/>
      <c r="ADJ319" s="82"/>
      <c r="ADK319" s="82"/>
      <c r="ADL319" s="82"/>
      <c r="ADM319" s="82"/>
      <c r="ADN319" s="82"/>
      <c r="ADO319" s="82"/>
      <c r="ADP319" s="82"/>
      <c r="ADQ319" s="82"/>
      <c r="ADR319" s="82"/>
      <c r="ADS319" s="82"/>
      <c r="ADT319" s="82"/>
      <c r="ADU319" s="82"/>
      <c r="ADV319" s="82"/>
      <c r="ADW319" s="82"/>
      <c r="ADX319" s="82"/>
      <c r="ADY319" s="82"/>
      <c r="ADZ319" s="82"/>
      <c r="AEA319" s="82"/>
      <c r="AEB319" s="82"/>
      <c r="AEC319" s="82"/>
      <c r="AED319" s="82"/>
      <c r="AEE319" s="82"/>
      <c r="AEF319" s="82"/>
      <c r="AEG319" s="82"/>
      <c r="AEH319" s="82"/>
      <c r="AEI319" s="82"/>
      <c r="AEJ319" s="82"/>
      <c r="AEK319" s="82"/>
      <c r="AEL319" s="82"/>
      <c r="AEM319" s="82"/>
      <c r="AEN319" s="82"/>
      <c r="AEO319" s="82"/>
      <c r="AEP319" s="82"/>
      <c r="AEQ319" s="82"/>
      <c r="AER319" s="82"/>
      <c r="AES319" s="82"/>
      <c r="AET319" s="82"/>
      <c r="AEU319" s="82"/>
      <c r="AEV319" s="82"/>
      <c r="AEW319" s="82"/>
      <c r="AEX319" s="82"/>
      <c r="AEY319" s="82"/>
      <c r="AEZ319" s="82"/>
      <c r="AFA319" s="82"/>
      <c r="AFB319" s="82"/>
      <c r="AFC319" s="82"/>
      <c r="AFD319" s="82"/>
      <c r="AFE319" s="82"/>
      <c r="AFF319" s="82"/>
      <c r="AFG319" s="82"/>
      <c r="AFH319" s="82"/>
      <c r="AFI319" s="82"/>
      <c r="AFJ319" s="82"/>
      <c r="AFK319" s="82"/>
      <c r="AFL319" s="82"/>
      <c r="AFM319" s="82"/>
      <c r="AFN319" s="82"/>
      <c r="AFO319" s="82"/>
      <c r="AFP319" s="82"/>
      <c r="AFQ319" s="82"/>
      <c r="AFR319" s="82"/>
      <c r="AFS319" s="82"/>
      <c r="AFT319" s="82"/>
      <c r="AFU319" s="82"/>
      <c r="AFV319" s="82"/>
      <c r="AFW319" s="82"/>
      <c r="AFX319" s="82"/>
      <c r="AFY319" s="82"/>
      <c r="AFZ319" s="82"/>
      <c r="AGA319" s="82"/>
      <c r="AGB319" s="82"/>
      <c r="AGC319" s="82"/>
      <c r="AGD319" s="82"/>
      <c r="AGE319" s="82"/>
      <c r="AGF319" s="82"/>
      <c r="AGG319" s="82"/>
      <c r="AGH319" s="82"/>
      <c r="AGI319" s="82"/>
      <c r="AGJ319" s="82"/>
      <c r="AGK319" s="82"/>
      <c r="AGL319" s="82"/>
      <c r="AGM319" s="82"/>
      <c r="AGN319" s="82"/>
      <c r="AGO319" s="82"/>
      <c r="AGP319" s="82"/>
      <c r="AGQ319" s="82"/>
      <c r="AGR319" s="82"/>
      <c r="AGS319" s="82"/>
      <c r="AGT319" s="82"/>
      <c r="AGU319" s="82"/>
      <c r="AGV319" s="82"/>
      <c r="AGW319" s="82"/>
      <c r="AGX319" s="82"/>
      <c r="AGY319" s="82"/>
      <c r="AGZ319" s="82"/>
      <c r="AHA319" s="82"/>
      <c r="AHB319" s="82"/>
      <c r="AHC319" s="82"/>
      <c r="AHD319" s="82"/>
      <c r="AHE319" s="82"/>
      <c r="AHF319" s="82"/>
      <c r="AHG319" s="82"/>
      <c r="AHH319" s="82"/>
      <c r="AHI319" s="82"/>
      <c r="AHJ319" s="82"/>
      <c r="AHK319" s="82"/>
      <c r="AHL319" s="82"/>
      <c r="AHM319" s="82"/>
      <c r="AHN319" s="82"/>
      <c r="AHO319" s="82"/>
      <c r="AHP319" s="82"/>
      <c r="AHQ319" s="82"/>
      <c r="AHR319" s="82"/>
      <c r="AHS319" s="82"/>
      <c r="AHT319" s="82"/>
      <c r="AHU319" s="82"/>
      <c r="AHV319" s="82"/>
      <c r="AHW319" s="82"/>
      <c r="AHX319" s="82"/>
      <c r="AHY319" s="82"/>
      <c r="AHZ319" s="82"/>
      <c r="AIA319" s="82"/>
      <c r="AIB319" s="82"/>
      <c r="AIC319" s="82"/>
      <c r="AID319" s="82"/>
      <c r="AIE319" s="82"/>
      <c r="AIF319" s="82"/>
      <c r="AIG319" s="82"/>
      <c r="AIH319" s="82"/>
      <c r="AII319" s="82"/>
      <c r="AIJ319" s="82"/>
      <c r="AIK319" s="82"/>
      <c r="AIL319" s="82"/>
      <c r="AIM319" s="82"/>
      <c r="AIN319" s="82"/>
      <c r="AIO319" s="82"/>
      <c r="AIP319" s="82"/>
      <c r="AIQ319" s="82"/>
      <c r="AIR319" s="82"/>
      <c r="AIS319" s="82"/>
      <c r="AIT319" s="82"/>
      <c r="AIU319" s="82"/>
      <c r="AIV319" s="82"/>
      <c r="AIW319" s="82"/>
      <c r="AIX319" s="82"/>
      <c r="AIY319" s="82"/>
      <c r="AIZ319" s="82"/>
      <c r="AJA319" s="82"/>
      <c r="AJB319" s="82"/>
      <c r="AJC319" s="82"/>
      <c r="AJD319" s="82"/>
      <c r="AJE319" s="82"/>
      <c r="AJF319" s="82"/>
      <c r="AJG319" s="82"/>
      <c r="AJH319" s="82"/>
      <c r="AJI319" s="82"/>
      <c r="AJJ319" s="82"/>
      <c r="AJK319" s="82"/>
      <c r="AJL319" s="82"/>
      <c r="AJM319" s="82"/>
      <c r="AJN319" s="82"/>
      <c r="AJO319" s="82"/>
      <c r="AJP319" s="82"/>
      <c r="AJQ319" s="82"/>
      <c r="AJR319" s="82"/>
      <c r="AJS319" s="82"/>
      <c r="AJT319" s="82"/>
      <c r="AJU319" s="82"/>
      <c r="AJV319" s="82"/>
      <c r="AJW319" s="82"/>
      <c r="AJX319" s="82"/>
      <c r="AJY319" s="82"/>
      <c r="AJZ319" s="82"/>
      <c r="AKA319" s="82"/>
      <c r="AKB319" s="82"/>
      <c r="AKC319" s="82"/>
      <c r="AKD319" s="82"/>
      <c r="AKE319" s="82"/>
      <c r="AKF319" s="82"/>
      <c r="AKG319" s="82"/>
      <c r="AKH319" s="82"/>
      <c r="AKI319" s="82"/>
      <c r="AKJ319" s="82"/>
      <c r="AKK319" s="82"/>
      <c r="AKL319" s="82"/>
      <c r="AKM319" s="82"/>
      <c r="AKN319" s="82"/>
      <c r="AKO319" s="82"/>
      <c r="AKP319" s="82"/>
      <c r="AKQ319" s="82"/>
      <c r="AKR319" s="82"/>
      <c r="AKS319" s="82"/>
      <c r="AKT319" s="82"/>
      <c r="AKU319" s="82"/>
      <c r="AKV319" s="82"/>
      <c r="AKW319" s="82"/>
      <c r="AKX319" s="82"/>
      <c r="AKY319" s="82"/>
      <c r="AKZ319" s="82"/>
      <c r="ALA319" s="82"/>
      <c r="ALB319" s="82"/>
      <c r="ALC319" s="82"/>
      <c r="ALD319" s="82"/>
      <c r="ALE319" s="82"/>
      <c r="ALF319" s="82"/>
      <c r="ALG319" s="82"/>
      <c r="ALH319" s="82"/>
      <c r="ALI319" s="82"/>
      <c r="ALJ319" s="82"/>
      <c r="ALK319" s="82"/>
      <c r="ALL319" s="82"/>
      <c r="ALM319" s="82"/>
      <c r="ALN319" s="82"/>
      <c r="ALO319" s="82"/>
      <c r="ALP319" s="82"/>
      <c r="ALQ319" s="82"/>
      <c r="ALR319" s="82"/>
      <c r="ALS319" s="82"/>
      <c r="ALT319" s="82"/>
      <c r="ALU319" s="82"/>
      <c r="ALV319" s="82"/>
      <c r="ALW319" s="82"/>
      <c r="ALX319" s="82"/>
      <c r="ALY319" s="82"/>
      <c r="ALZ319" s="82"/>
      <c r="AMA319" s="82"/>
      <c r="AMB319" s="82"/>
      <c r="AMC319" s="82"/>
      <c r="AMD319" s="82"/>
      <c r="AME319" s="82"/>
      <c r="AMF319" s="82"/>
      <c r="AMG319" s="82"/>
      <c r="AMH319" s="82"/>
      <c r="AMI319" s="82"/>
      <c r="AMJ319" s="82"/>
    </row>
    <row r="320" spans="1:1024" s="84" customFormat="1" ht="15.75" customHeight="1" outlineLevel="1" x14ac:dyDescent="0.2">
      <c r="A320" s="109" t="s">
        <v>466</v>
      </c>
      <c r="B320" s="109"/>
      <c r="C320" s="109"/>
      <c r="D320" s="108" t="s">
        <v>364</v>
      </c>
      <c r="E320" s="182"/>
      <c r="F320" s="92"/>
      <c r="G320" s="92"/>
      <c r="H320" s="94"/>
      <c r="I320" s="94"/>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c r="DR320" s="82"/>
      <c r="DS320" s="82"/>
      <c r="DT320" s="82"/>
      <c r="DU320" s="82"/>
      <c r="DV320" s="82"/>
      <c r="DW320" s="82"/>
      <c r="DX320" s="82"/>
      <c r="DY320" s="82"/>
      <c r="DZ320" s="82"/>
      <c r="EA320" s="82"/>
      <c r="EB320" s="82"/>
      <c r="EC320" s="82"/>
      <c r="ED320" s="82"/>
      <c r="EE320" s="82"/>
      <c r="EF320" s="82"/>
      <c r="EG320" s="82"/>
      <c r="EH320" s="82"/>
      <c r="EI320" s="82"/>
      <c r="EJ320" s="82"/>
      <c r="EK320" s="82"/>
      <c r="EL320" s="82"/>
      <c r="EM320" s="82"/>
      <c r="EN320" s="82"/>
      <c r="EO320" s="82"/>
      <c r="EP320" s="82"/>
      <c r="EQ320" s="82"/>
      <c r="ER320" s="82"/>
      <c r="ES320" s="82"/>
      <c r="ET320" s="82"/>
      <c r="EU320" s="82"/>
      <c r="EV320" s="82"/>
      <c r="EW320" s="82"/>
      <c r="EX320" s="82"/>
      <c r="EY320" s="82"/>
      <c r="EZ320" s="82"/>
      <c r="FA320" s="82"/>
      <c r="FB320" s="82"/>
      <c r="FC320" s="82"/>
      <c r="FD320" s="82"/>
      <c r="FE320" s="82"/>
      <c r="FF320" s="82"/>
      <c r="FG320" s="82"/>
      <c r="FH320" s="82"/>
      <c r="FI320" s="82"/>
      <c r="FJ320" s="82"/>
      <c r="FK320" s="82"/>
      <c r="FL320" s="82"/>
      <c r="FM320" s="82"/>
      <c r="FN320" s="82"/>
      <c r="FO320" s="82"/>
      <c r="FP320" s="82"/>
      <c r="FQ320" s="82"/>
      <c r="FR320" s="82"/>
      <c r="FS320" s="82"/>
      <c r="FT320" s="82"/>
      <c r="FU320" s="82"/>
      <c r="FV320" s="82"/>
      <c r="FW320" s="82"/>
      <c r="FX320" s="82"/>
      <c r="FY320" s="82"/>
      <c r="FZ320" s="82"/>
      <c r="GA320" s="82"/>
      <c r="GB320" s="82"/>
      <c r="GC320" s="82"/>
      <c r="GD320" s="82"/>
      <c r="GE320" s="82"/>
      <c r="GF320" s="82"/>
      <c r="GG320" s="82"/>
      <c r="GH320" s="82"/>
      <c r="GI320" s="82"/>
      <c r="GJ320" s="82"/>
      <c r="GK320" s="82"/>
      <c r="GL320" s="82"/>
      <c r="GM320" s="82"/>
      <c r="GN320" s="82"/>
      <c r="GO320" s="82"/>
      <c r="GP320" s="82"/>
      <c r="GQ320" s="82"/>
      <c r="GR320" s="82"/>
      <c r="GS320" s="82"/>
      <c r="GT320" s="82"/>
      <c r="GU320" s="82"/>
      <c r="GV320" s="82"/>
      <c r="GW320" s="82"/>
      <c r="GX320" s="82"/>
      <c r="GY320" s="82"/>
      <c r="GZ320" s="82"/>
      <c r="HA320" s="82"/>
      <c r="HB320" s="82"/>
      <c r="HC320" s="82"/>
      <c r="HD320" s="82"/>
      <c r="HE320" s="82"/>
      <c r="HF320" s="82"/>
      <c r="HG320" s="82"/>
      <c r="HH320" s="82"/>
      <c r="HI320" s="82"/>
      <c r="HJ320" s="82"/>
      <c r="HK320" s="82"/>
      <c r="HL320" s="82"/>
      <c r="HM320" s="82"/>
      <c r="HN320" s="82"/>
      <c r="HO320" s="82"/>
      <c r="HP320" s="82"/>
      <c r="HQ320" s="82"/>
      <c r="HR320" s="82"/>
      <c r="HS320" s="82"/>
      <c r="HT320" s="82"/>
      <c r="HU320" s="82"/>
      <c r="HV320" s="82"/>
      <c r="HW320" s="82"/>
      <c r="HX320" s="82"/>
      <c r="HY320" s="82"/>
      <c r="HZ320" s="82"/>
      <c r="IA320" s="82"/>
      <c r="IB320" s="82"/>
      <c r="IC320" s="82"/>
      <c r="ID320" s="82"/>
      <c r="IE320" s="82"/>
      <c r="IF320" s="82"/>
      <c r="IG320" s="82"/>
      <c r="IH320" s="82"/>
      <c r="II320" s="82"/>
      <c r="IJ320" s="82"/>
      <c r="IK320" s="82"/>
      <c r="IL320" s="82"/>
      <c r="IM320" s="82"/>
      <c r="IN320" s="82"/>
      <c r="IO320" s="82"/>
      <c r="IP320" s="82"/>
      <c r="IQ320" s="82"/>
      <c r="IR320" s="82"/>
      <c r="IS320" s="82"/>
      <c r="IT320" s="82"/>
      <c r="IU320" s="82"/>
      <c r="IV320" s="82"/>
      <c r="IW320" s="82"/>
      <c r="IX320" s="82"/>
      <c r="IY320" s="82"/>
      <c r="IZ320" s="82"/>
      <c r="JA320" s="82"/>
      <c r="JB320" s="82"/>
      <c r="JC320" s="82"/>
      <c r="JD320" s="82"/>
      <c r="JE320" s="82"/>
      <c r="JF320" s="82"/>
      <c r="JG320" s="82"/>
      <c r="JH320" s="82"/>
      <c r="JI320" s="82"/>
      <c r="JJ320" s="82"/>
      <c r="JK320" s="82"/>
      <c r="JL320" s="82"/>
      <c r="JM320" s="82"/>
      <c r="JN320" s="82"/>
      <c r="JO320" s="82"/>
      <c r="JP320" s="82"/>
      <c r="JQ320" s="82"/>
      <c r="JR320" s="82"/>
      <c r="JS320" s="82"/>
      <c r="JT320" s="82"/>
      <c r="JU320" s="82"/>
      <c r="JV320" s="82"/>
      <c r="JW320" s="82"/>
      <c r="JX320" s="82"/>
      <c r="JY320" s="82"/>
      <c r="JZ320" s="82"/>
      <c r="KA320" s="82"/>
      <c r="KB320" s="82"/>
      <c r="KC320" s="82"/>
      <c r="KD320" s="82"/>
      <c r="KE320" s="82"/>
      <c r="KF320" s="82"/>
      <c r="KG320" s="82"/>
      <c r="KH320" s="82"/>
      <c r="KI320" s="82"/>
      <c r="KJ320" s="82"/>
      <c r="KK320" s="82"/>
      <c r="KL320" s="82"/>
      <c r="KM320" s="82"/>
      <c r="KN320" s="82"/>
      <c r="KO320" s="82"/>
      <c r="KP320" s="82"/>
      <c r="KQ320" s="82"/>
      <c r="KR320" s="82"/>
      <c r="KS320" s="82"/>
      <c r="KT320" s="82"/>
      <c r="KU320" s="82"/>
      <c r="KV320" s="82"/>
      <c r="KW320" s="82"/>
      <c r="KX320" s="82"/>
      <c r="KY320" s="82"/>
      <c r="KZ320" s="82"/>
      <c r="LA320" s="82"/>
      <c r="LB320" s="82"/>
      <c r="LC320" s="82"/>
      <c r="LD320" s="82"/>
      <c r="LE320" s="82"/>
      <c r="LF320" s="82"/>
      <c r="LG320" s="82"/>
      <c r="LH320" s="82"/>
      <c r="LI320" s="82"/>
      <c r="LJ320" s="82"/>
      <c r="LK320" s="82"/>
      <c r="LL320" s="82"/>
      <c r="LM320" s="82"/>
      <c r="LN320" s="82"/>
      <c r="LO320" s="82"/>
      <c r="LP320" s="82"/>
      <c r="LQ320" s="82"/>
      <c r="LR320" s="82"/>
      <c r="LS320" s="82"/>
      <c r="LT320" s="82"/>
      <c r="LU320" s="82"/>
      <c r="LV320" s="82"/>
      <c r="LW320" s="82"/>
      <c r="LX320" s="82"/>
      <c r="LY320" s="82"/>
      <c r="LZ320" s="82"/>
      <c r="MA320" s="82"/>
      <c r="MB320" s="82"/>
      <c r="MC320" s="82"/>
      <c r="MD320" s="82"/>
      <c r="ME320" s="82"/>
      <c r="MF320" s="82"/>
      <c r="MG320" s="82"/>
      <c r="MH320" s="82"/>
      <c r="MI320" s="82"/>
      <c r="MJ320" s="82"/>
      <c r="MK320" s="82"/>
      <c r="ML320" s="82"/>
      <c r="MM320" s="82"/>
      <c r="MN320" s="82"/>
      <c r="MO320" s="82"/>
      <c r="MP320" s="82"/>
      <c r="MQ320" s="82"/>
      <c r="MR320" s="82"/>
      <c r="MS320" s="82"/>
      <c r="MT320" s="82"/>
      <c r="MU320" s="82"/>
      <c r="MV320" s="82"/>
      <c r="MW320" s="82"/>
      <c r="MX320" s="82"/>
      <c r="MY320" s="82"/>
      <c r="MZ320" s="82"/>
      <c r="NA320" s="82"/>
      <c r="NB320" s="82"/>
      <c r="NC320" s="82"/>
      <c r="ND320" s="82"/>
      <c r="NE320" s="82"/>
      <c r="NF320" s="82"/>
      <c r="NG320" s="82"/>
      <c r="NH320" s="82"/>
      <c r="NI320" s="82"/>
      <c r="NJ320" s="82"/>
      <c r="NK320" s="82"/>
      <c r="NL320" s="82"/>
      <c r="NM320" s="82"/>
      <c r="NN320" s="82"/>
      <c r="NO320" s="82"/>
      <c r="NP320" s="82"/>
      <c r="NQ320" s="82"/>
      <c r="NR320" s="82"/>
      <c r="NS320" s="82"/>
      <c r="NT320" s="82"/>
      <c r="NU320" s="82"/>
      <c r="NV320" s="82"/>
      <c r="NW320" s="82"/>
      <c r="NX320" s="82"/>
      <c r="NY320" s="82"/>
      <c r="NZ320" s="82"/>
      <c r="OA320" s="82"/>
      <c r="OB320" s="82"/>
      <c r="OC320" s="82"/>
      <c r="OD320" s="82"/>
      <c r="OE320" s="82"/>
      <c r="OF320" s="82"/>
      <c r="OG320" s="82"/>
      <c r="OH320" s="82"/>
      <c r="OI320" s="82"/>
      <c r="OJ320" s="82"/>
      <c r="OK320" s="82"/>
      <c r="OL320" s="82"/>
      <c r="OM320" s="82"/>
      <c r="ON320" s="82"/>
      <c r="OO320" s="82"/>
      <c r="OP320" s="82"/>
      <c r="OQ320" s="82"/>
      <c r="OR320" s="82"/>
      <c r="OS320" s="82"/>
      <c r="OT320" s="82"/>
      <c r="OU320" s="82"/>
      <c r="OV320" s="82"/>
      <c r="OW320" s="82"/>
      <c r="OX320" s="82"/>
      <c r="OY320" s="82"/>
      <c r="OZ320" s="82"/>
      <c r="PA320" s="82"/>
      <c r="PB320" s="82"/>
      <c r="PC320" s="82"/>
      <c r="PD320" s="82"/>
      <c r="PE320" s="82"/>
      <c r="PF320" s="82"/>
      <c r="PG320" s="82"/>
      <c r="PH320" s="82"/>
      <c r="PI320" s="82"/>
      <c r="PJ320" s="82"/>
      <c r="PK320" s="82"/>
      <c r="PL320" s="82"/>
      <c r="PM320" s="82"/>
      <c r="PN320" s="82"/>
      <c r="PO320" s="82"/>
      <c r="PP320" s="82"/>
      <c r="PQ320" s="82"/>
      <c r="PR320" s="82"/>
      <c r="PS320" s="82"/>
      <c r="PT320" s="82"/>
      <c r="PU320" s="82"/>
      <c r="PV320" s="82"/>
      <c r="PW320" s="82"/>
      <c r="PX320" s="82"/>
      <c r="PY320" s="82"/>
      <c r="PZ320" s="82"/>
      <c r="QA320" s="82"/>
      <c r="QB320" s="82"/>
      <c r="QC320" s="82"/>
      <c r="QD320" s="82"/>
      <c r="QE320" s="82"/>
      <c r="QF320" s="82"/>
      <c r="QG320" s="82"/>
      <c r="QH320" s="82"/>
      <c r="QI320" s="82"/>
      <c r="QJ320" s="82"/>
      <c r="QK320" s="82"/>
      <c r="QL320" s="82"/>
      <c r="QM320" s="82"/>
      <c r="QN320" s="82"/>
      <c r="QO320" s="82"/>
      <c r="QP320" s="82"/>
      <c r="QQ320" s="82"/>
      <c r="QR320" s="82"/>
      <c r="QS320" s="82"/>
      <c r="QT320" s="82"/>
      <c r="QU320" s="82"/>
      <c r="QV320" s="82"/>
      <c r="QW320" s="82"/>
      <c r="QX320" s="82"/>
      <c r="QY320" s="82"/>
      <c r="QZ320" s="82"/>
      <c r="RA320" s="82"/>
      <c r="RB320" s="82"/>
      <c r="RC320" s="82"/>
      <c r="RD320" s="82"/>
      <c r="RE320" s="82"/>
      <c r="RF320" s="82"/>
      <c r="RG320" s="82"/>
      <c r="RH320" s="82"/>
      <c r="RI320" s="82"/>
      <c r="RJ320" s="82"/>
      <c r="RK320" s="82"/>
      <c r="RL320" s="82"/>
      <c r="RM320" s="82"/>
      <c r="RN320" s="82"/>
      <c r="RO320" s="82"/>
      <c r="RP320" s="82"/>
      <c r="RQ320" s="82"/>
      <c r="RR320" s="82"/>
      <c r="RS320" s="82"/>
      <c r="RT320" s="82"/>
      <c r="RU320" s="82"/>
      <c r="RV320" s="82"/>
      <c r="RW320" s="82"/>
      <c r="RX320" s="82"/>
      <c r="RY320" s="82"/>
      <c r="RZ320" s="82"/>
      <c r="SA320" s="82"/>
      <c r="SB320" s="82"/>
      <c r="SC320" s="82"/>
      <c r="SD320" s="82"/>
      <c r="SE320" s="82"/>
      <c r="SF320" s="82"/>
      <c r="SG320" s="82"/>
      <c r="SH320" s="82"/>
      <c r="SI320" s="82"/>
      <c r="SJ320" s="82"/>
      <c r="SK320" s="82"/>
      <c r="SL320" s="82"/>
      <c r="SM320" s="82"/>
      <c r="SN320" s="82"/>
      <c r="SO320" s="82"/>
      <c r="SP320" s="82"/>
      <c r="SQ320" s="82"/>
      <c r="SR320" s="82"/>
      <c r="SS320" s="82"/>
      <c r="ST320" s="82"/>
      <c r="SU320" s="82"/>
      <c r="SV320" s="82"/>
      <c r="SW320" s="82"/>
      <c r="SX320" s="82"/>
      <c r="SY320" s="82"/>
      <c r="SZ320" s="82"/>
      <c r="TA320" s="82"/>
      <c r="TB320" s="82"/>
      <c r="TC320" s="82"/>
      <c r="TD320" s="82"/>
      <c r="TE320" s="82"/>
      <c r="TF320" s="82"/>
      <c r="TG320" s="82"/>
      <c r="TH320" s="82"/>
      <c r="TI320" s="82"/>
      <c r="TJ320" s="82"/>
      <c r="TK320" s="82"/>
      <c r="TL320" s="82"/>
      <c r="TM320" s="82"/>
      <c r="TN320" s="82"/>
      <c r="TO320" s="82"/>
      <c r="TP320" s="82"/>
      <c r="TQ320" s="82"/>
      <c r="TR320" s="82"/>
      <c r="TS320" s="82"/>
      <c r="TT320" s="82"/>
      <c r="TU320" s="82"/>
      <c r="TV320" s="82"/>
      <c r="TW320" s="82"/>
      <c r="TX320" s="82"/>
      <c r="TY320" s="82"/>
      <c r="TZ320" s="82"/>
      <c r="UA320" s="82"/>
      <c r="UB320" s="82"/>
      <c r="UC320" s="82"/>
      <c r="UD320" s="82"/>
      <c r="UE320" s="82"/>
      <c r="UF320" s="82"/>
      <c r="UG320" s="82"/>
      <c r="UH320" s="82"/>
      <c r="UI320" s="82"/>
      <c r="UJ320" s="82"/>
      <c r="UK320" s="82"/>
      <c r="UL320" s="82"/>
      <c r="UM320" s="82"/>
      <c r="UN320" s="82"/>
      <c r="UO320" s="82"/>
      <c r="UP320" s="82"/>
      <c r="UQ320" s="82"/>
      <c r="UR320" s="82"/>
      <c r="US320" s="82"/>
      <c r="UT320" s="82"/>
      <c r="UU320" s="82"/>
      <c r="UV320" s="82"/>
      <c r="UW320" s="82"/>
      <c r="UX320" s="82"/>
      <c r="UY320" s="82"/>
      <c r="UZ320" s="82"/>
      <c r="VA320" s="82"/>
      <c r="VB320" s="82"/>
      <c r="VC320" s="82"/>
      <c r="VD320" s="82"/>
      <c r="VE320" s="82"/>
      <c r="VF320" s="82"/>
      <c r="VG320" s="82"/>
      <c r="VH320" s="82"/>
      <c r="VI320" s="82"/>
      <c r="VJ320" s="82"/>
      <c r="VK320" s="82"/>
      <c r="VL320" s="82"/>
      <c r="VM320" s="82"/>
      <c r="VN320" s="82"/>
      <c r="VO320" s="82"/>
      <c r="VP320" s="82"/>
      <c r="VQ320" s="82"/>
      <c r="VR320" s="82"/>
      <c r="VS320" s="82"/>
      <c r="VT320" s="82"/>
      <c r="VU320" s="82"/>
      <c r="VV320" s="82"/>
      <c r="VW320" s="82"/>
      <c r="VX320" s="82"/>
      <c r="VY320" s="82"/>
      <c r="VZ320" s="82"/>
      <c r="WA320" s="82"/>
      <c r="WB320" s="82"/>
      <c r="WC320" s="82"/>
      <c r="WD320" s="82"/>
      <c r="WE320" s="82"/>
      <c r="WF320" s="82"/>
      <c r="WG320" s="82"/>
      <c r="WH320" s="82"/>
      <c r="WI320" s="82"/>
      <c r="WJ320" s="82"/>
      <c r="WK320" s="82"/>
      <c r="WL320" s="82"/>
      <c r="WM320" s="82"/>
      <c r="WN320" s="82"/>
      <c r="WO320" s="82"/>
      <c r="WP320" s="82"/>
      <c r="WQ320" s="82"/>
      <c r="WR320" s="82"/>
      <c r="WS320" s="82"/>
      <c r="WT320" s="82"/>
      <c r="WU320" s="82"/>
      <c r="WV320" s="82"/>
      <c r="WW320" s="82"/>
      <c r="WX320" s="82"/>
      <c r="WY320" s="82"/>
      <c r="WZ320" s="82"/>
      <c r="XA320" s="82"/>
      <c r="XB320" s="82"/>
      <c r="XC320" s="82"/>
      <c r="XD320" s="82"/>
      <c r="XE320" s="82"/>
      <c r="XF320" s="82"/>
      <c r="XG320" s="82"/>
      <c r="XH320" s="82"/>
      <c r="XI320" s="82"/>
      <c r="XJ320" s="82"/>
      <c r="XK320" s="82"/>
      <c r="XL320" s="82"/>
      <c r="XM320" s="82"/>
      <c r="XN320" s="82"/>
      <c r="XO320" s="82"/>
      <c r="XP320" s="82"/>
      <c r="XQ320" s="82"/>
      <c r="XR320" s="82"/>
      <c r="XS320" s="82"/>
      <c r="XT320" s="82"/>
      <c r="XU320" s="82"/>
      <c r="XV320" s="82"/>
      <c r="XW320" s="82"/>
      <c r="XX320" s="82"/>
      <c r="XY320" s="82"/>
      <c r="XZ320" s="82"/>
      <c r="YA320" s="82"/>
      <c r="YB320" s="82"/>
      <c r="YC320" s="82"/>
      <c r="YD320" s="82"/>
      <c r="YE320" s="82"/>
      <c r="YF320" s="82"/>
      <c r="YG320" s="82"/>
      <c r="YH320" s="82"/>
      <c r="YI320" s="82"/>
      <c r="YJ320" s="82"/>
      <c r="YK320" s="82"/>
      <c r="YL320" s="82"/>
      <c r="YM320" s="82"/>
      <c r="YN320" s="82"/>
      <c r="YO320" s="82"/>
      <c r="YP320" s="82"/>
      <c r="YQ320" s="82"/>
      <c r="YR320" s="82"/>
      <c r="YS320" s="82"/>
      <c r="YT320" s="82"/>
      <c r="YU320" s="82"/>
      <c r="YV320" s="82"/>
      <c r="YW320" s="82"/>
      <c r="YX320" s="82"/>
      <c r="YY320" s="82"/>
      <c r="YZ320" s="82"/>
      <c r="ZA320" s="82"/>
      <c r="ZB320" s="82"/>
      <c r="ZC320" s="82"/>
      <c r="ZD320" s="82"/>
      <c r="ZE320" s="82"/>
      <c r="ZF320" s="82"/>
      <c r="ZG320" s="82"/>
      <c r="ZH320" s="82"/>
      <c r="ZI320" s="82"/>
      <c r="ZJ320" s="82"/>
      <c r="ZK320" s="82"/>
      <c r="ZL320" s="82"/>
      <c r="ZM320" s="82"/>
      <c r="ZN320" s="82"/>
      <c r="ZO320" s="82"/>
      <c r="ZP320" s="82"/>
      <c r="ZQ320" s="82"/>
      <c r="ZR320" s="82"/>
      <c r="ZS320" s="82"/>
      <c r="ZT320" s="82"/>
      <c r="ZU320" s="82"/>
      <c r="ZV320" s="82"/>
      <c r="ZW320" s="82"/>
      <c r="ZX320" s="82"/>
      <c r="ZY320" s="82"/>
      <c r="ZZ320" s="82"/>
      <c r="AAA320" s="82"/>
      <c r="AAB320" s="82"/>
      <c r="AAC320" s="82"/>
      <c r="AAD320" s="82"/>
      <c r="AAE320" s="82"/>
      <c r="AAF320" s="82"/>
      <c r="AAG320" s="82"/>
      <c r="AAH320" s="82"/>
      <c r="AAI320" s="82"/>
      <c r="AAJ320" s="82"/>
      <c r="AAK320" s="82"/>
      <c r="AAL320" s="82"/>
      <c r="AAM320" s="82"/>
      <c r="AAN320" s="82"/>
      <c r="AAO320" s="82"/>
      <c r="AAP320" s="82"/>
      <c r="AAQ320" s="82"/>
      <c r="AAR320" s="82"/>
      <c r="AAS320" s="82"/>
      <c r="AAT320" s="82"/>
      <c r="AAU320" s="82"/>
      <c r="AAV320" s="82"/>
      <c r="AAW320" s="82"/>
      <c r="AAX320" s="82"/>
      <c r="AAY320" s="82"/>
      <c r="AAZ320" s="82"/>
      <c r="ABA320" s="82"/>
      <c r="ABB320" s="82"/>
      <c r="ABC320" s="82"/>
      <c r="ABD320" s="82"/>
      <c r="ABE320" s="82"/>
      <c r="ABF320" s="82"/>
      <c r="ABG320" s="82"/>
      <c r="ABH320" s="82"/>
      <c r="ABI320" s="82"/>
      <c r="ABJ320" s="82"/>
      <c r="ABK320" s="82"/>
      <c r="ABL320" s="82"/>
      <c r="ABM320" s="82"/>
      <c r="ABN320" s="82"/>
      <c r="ABO320" s="82"/>
      <c r="ABP320" s="82"/>
      <c r="ABQ320" s="82"/>
      <c r="ABR320" s="82"/>
      <c r="ABS320" s="82"/>
      <c r="ABT320" s="82"/>
      <c r="ABU320" s="82"/>
      <c r="ABV320" s="82"/>
      <c r="ABW320" s="82"/>
      <c r="ABX320" s="82"/>
      <c r="ABY320" s="82"/>
      <c r="ABZ320" s="82"/>
      <c r="ACA320" s="82"/>
      <c r="ACB320" s="82"/>
      <c r="ACC320" s="82"/>
      <c r="ACD320" s="82"/>
      <c r="ACE320" s="82"/>
      <c r="ACF320" s="82"/>
      <c r="ACG320" s="82"/>
      <c r="ACH320" s="82"/>
      <c r="ACI320" s="82"/>
      <c r="ACJ320" s="82"/>
      <c r="ACK320" s="82"/>
      <c r="ACL320" s="82"/>
      <c r="ACM320" s="82"/>
      <c r="ACN320" s="82"/>
      <c r="ACO320" s="82"/>
      <c r="ACP320" s="82"/>
      <c r="ACQ320" s="82"/>
      <c r="ACR320" s="82"/>
      <c r="ACS320" s="82"/>
      <c r="ACT320" s="82"/>
      <c r="ACU320" s="82"/>
      <c r="ACV320" s="82"/>
      <c r="ACW320" s="82"/>
      <c r="ACX320" s="82"/>
      <c r="ACY320" s="82"/>
      <c r="ACZ320" s="82"/>
      <c r="ADA320" s="82"/>
      <c r="ADB320" s="82"/>
      <c r="ADC320" s="82"/>
      <c r="ADD320" s="82"/>
      <c r="ADE320" s="82"/>
      <c r="ADF320" s="82"/>
      <c r="ADG320" s="82"/>
      <c r="ADH320" s="82"/>
      <c r="ADI320" s="82"/>
      <c r="ADJ320" s="82"/>
      <c r="ADK320" s="82"/>
      <c r="ADL320" s="82"/>
      <c r="ADM320" s="82"/>
      <c r="ADN320" s="82"/>
      <c r="ADO320" s="82"/>
      <c r="ADP320" s="82"/>
      <c r="ADQ320" s="82"/>
      <c r="ADR320" s="82"/>
      <c r="ADS320" s="82"/>
      <c r="ADT320" s="82"/>
      <c r="ADU320" s="82"/>
      <c r="ADV320" s="82"/>
      <c r="ADW320" s="82"/>
      <c r="ADX320" s="82"/>
      <c r="ADY320" s="82"/>
      <c r="ADZ320" s="82"/>
      <c r="AEA320" s="82"/>
      <c r="AEB320" s="82"/>
      <c r="AEC320" s="82"/>
      <c r="AED320" s="82"/>
      <c r="AEE320" s="82"/>
      <c r="AEF320" s="82"/>
      <c r="AEG320" s="82"/>
      <c r="AEH320" s="82"/>
      <c r="AEI320" s="82"/>
      <c r="AEJ320" s="82"/>
      <c r="AEK320" s="82"/>
      <c r="AEL320" s="82"/>
      <c r="AEM320" s="82"/>
      <c r="AEN320" s="82"/>
      <c r="AEO320" s="82"/>
      <c r="AEP320" s="82"/>
      <c r="AEQ320" s="82"/>
      <c r="AER320" s="82"/>
      <c r="AES320" s="82"/>
      <c r="AET320" s="82"/>
      <c r="AEU320" s="82"/>
      <c r="AEV320" s="82"/>
      <c r="AEW320" s="82"/>
      <c r="AEX320" s="82"/>
      <c r="AEY320" s="82"/>
      <c r="AEZ320" s="82"/>
      <c r="AFA320" s="82"/>
      <c r="AFB320" s="82"/>
      <c r="AFC320" s="82"/>
      <c r="AFD320" s="82"/>
      <c r="AFE320" s="82"/>
      <c r="AFF320" s="82"/>
      <c r="AFG320" s="82"/>
      <c r="AFH320" s="82"/>
      <c r="AFI320" s="82"/>
      <c r="AFJ320" s="82"/>
      <c r="AFK320" s="82"/>
      <c r="AFL320" s="82"/>
      <c r="AFM320" s="82"/>
      <c r="AFN320" s="82"/>
      <c r="AFO320" s="82"/>
      <c r="AFP320" s="82"/>
      <c r="AFQ320" s="82"/>
      <c r="AFR320" s="82"/>
      <c r="AFS320" s="82"/>
      <c r="AFT320" s="82"/>
      <c r="AFU320" s="82"/>
      <c r="AFV320" s="82"/>
      <c r="AFW320" s="82"/>
      <c r="AFX320" s="82"/>
      <c r="AFY320" s="82"/>
      <c r="AFZ320" s="82"/>
      <c r="AGA320" s="82"/>
      <c r="AGB320" s="82"/>
      <c r="AGC320" s="82"/>
      <c r="AGD320" s="82"/>
      <c r="AGE320" s="82"/>
      <c r="AGF320" s="82"/>
      <c r="AGG320" s="82"/>
      <c r="AGH320" s="82"/>
      <c r="AGI320" s="82"/>
      <c r="AGJ320" s="82"/>
      <c r="AGK320" s="82"/>
      <c r="AGL320" s="82"/>
      <c r="AGM320" s="82"/>
      <c r="AGN320" s="82"/>
      <c r="AGO320" s="82"/>
      <c r="AGP320" s="82"/>
      <c r="AGQ320" s="82"/>
      <c r="AGR320" s="82"/>
      <c r="AGS320" s="82"/>
      <c r="AGT320" s="82"/>
      <c r="AGU320" s="82"/>
      <c r="AGV320" s="82"/>
      <c r="AGW320" s="82"/>
      <c r="AGX320" s="82"/>
      <c r="AGY320" s="82"/>
      <c r="AGZ320" s="82"/>
      <c r="AHA320" s="82"/>
      <c r="AHB320" s="82"/>
      <c r="AHC320" s="82"/>
      <c r="AHD320" s="82"/>
      <c r="AHE320" s="82"/>
      <c r="AHF320" s="82"/>
      <c r="AHG320" s="82"/>
      <c r="AHH320" s="82"/>
      <c r="AHI320" s="82"/>
      <c r="AHJ320" s="82"/>
      <c r="AHK320" s="82"/>
      <c r="AHL320" s="82"/>
      <c r="AHM320" s="82"/>
      <c r="AHN320" s="82"/>
      <c r="AHO320" s="82"/>
      <c r="AHP320" s="82"/>
      <c r="AHQ320" s="82"/>
      <c r="AHR320" s="82"/>
      <c r="AHS320" s="82"/>
      <c r="AHT320" s="82"/>
      <c r="AHU320" s="82"/>
      <c r="AHV320" s="82"/>
      <c r="AHW320" s="82"/>
      <c r="AHX320" s="82"/>
      <c r="AHY320" s="82"/>
      <c r="AHZ320" s="82"/>
      <c r="AIA320" s="82"/>
      <c r="AIB320" s="82"/>
      <c r="AIC320" s="82"/>
      <c r="AID320" s="82"/>
      <c r="AIE320" s="82"/>
      <c r="AIF320" s="82"/>
      <c r="AIG320" s="82"/>
      <c r="AIH320" s="82"/>
      <c r="AII320" s="82"/>
      <c r="AIJ320" s="82"/>
      <c r="AIK320" s="82"/>
      <c r="AIL320" s="82"/>
      <c r="AIM320" s="82"/>
      <c r="AIN320" s="82"/>
      <c r="AIO320" s="82"/>
      <c r="AIP320" s="82"/>
      <c r="AIQ320" s="82"/>
      <c r="AIR320" s="82"/>
      <c r="AIS320" s="82"/>
      <c r="AIT320" s="82"/>
      <c r="AIU320" s="82"/>
      <c r="AIV320" s="82"/>
      <c r="AIW320" s="82"/>
      <c r="AIX320" s="82"/>
      <c r="AIY320" s="82"/>
      <c r="AIZ320" s="82"/>
      <c r="AJA320" s="82"/>
      <c r="AJB320" s="82"/>
      <c r="AJC320" s="82"/>
      <c r="AJD320" s="82"/>
      <c r="AJE320" s="82"/>
      <c r="AJF320" s="82"/>
      <c r="AJG320" s="82"/>
      <c r="AJH320" s="82"/>
      <c r="AJI320" s="82"/>
      <c r="AJJ320" s="82"/>
      <c r="AJK320" s="82"/>
      <c r="AJL320" s="82"/>
      <c r="AJM320" s="82"/>
      <c r="AJN320" s="82"/>
      <c r="AJO320" s="82"/>
      <c r="AJP320" s="82"/>
      <c r="AJQ320" s="82"/>
      <c r="AJR320" s="82"/>
      <c r="AJS320" s="82"/>
      <c r="AJT320" s="82"/>
      <c r="AJU320" s="82"/>
      <c r="AJV320" s="82"/>
      <c r="AJW320" s="82"/>
      <c r="AJX320" s="82"/>
      <c r="AJY320" s="82"/>
      <c r="AJZ320" s="82"/>
      <c r="AKA320" s="82"/>
      <c r="AKB320" s="82"/>
      <c r="AKC320" s="82"/>
      <c r="AKD320" s="82"/>
      <c r="AKE320" s="82"/>
      <c r="AKF320" s="82"/>
      <c r="AKG320" s="82"/>
      <c r="AKH320" s="82"/>
      <c r="AKI320" s="82"/>
      <c r="AKJ320" s="82"/>
      <c r="AKK320" s="82"/>
      <c r="AKL320" s="82"/>
      <c r="AKM320" s="82"/>
      <c r="AKN320" s="82"/>
      <c r="AKO320" s="82"/>
      <c r="AKP320" s="82"/>
      <c r="AKQ320" s="82"/>
      <c r="AKR320" s="82"/>
      <c r="AKS320" s="82"/>
      <c r="AKT320" s="82"/>
      <c r="AKU320" s="82"/>
      <c r="AKV320" s="82"/>
      <c r="AKW320" s="82"/>
      <c r="AKX320" s="82"/>
      <c r="AKY320" s="82"/>
      <c r="AKZ320" s="82"/>
      <c r="ALA320" s="82"/>
      <c r="ALB320" s="82"/>
      <c r="ALC320" s="82"/>
      <c r="ALD320" s="82"/>
      <c r="ALE320" s="82"/>
      <c r="ALF320" s="82"/>
      <c r="ALG320" s="82"/>
      <c r="ALH320" s="82"/>
      <c r="ALI320" s="82"/>
      <c r="ALJ320" s="82"/>
      <c r="ALK320" s="82"/>
      <c r="ALL320" s="82"/>
      <c r="ALM320" s="82"/>
      <c r="ALN320" s="82"/>
      <c r="ALO320" s="82"/>
      <c r="ALP320" s="82"/>
      <c r="ALQ320" s="82"/>
      <c r="ALR320" s="82"/>
      <c r="ALS320" s="82"/>
      <c r="ALT320" s="82"/>
      <c r="ALU320" s="82"/>
      <c r="ALV320" s="82"/>
      <c r="ALW320" s="82"/>
      <c r="ALX320" s="82"/>
      <c r="ALY320" s="82"/>
      <c r="ALZ320" s="82"/>
      <c r="AMA320" s="82"/>
      <c r="AMB320" s="82"/>
      <c r="AMC320" s="82"/>
      <c r="AMD320" s="82"/>
      <c r="AME320" s="82"/>
      <c r="AMF320" s="82"/>
      <c r="AMG320" s="82"/>
      <c r="AMH320" s="82"/>
      <c r="AMI320" s="82"/>
      <c r="AMJ320" s="82"/>
    </row>
    <row r="321" spans="1:11" s="81" customFormat="1" ht="336" customHeight="1" outlineLevel="1" x14ac:dyDescent="0.2">
      <c r="A321" s="96" t="s">
        <v>482</v>
      </c>
      <c r="B321" s="90" t="s">
        <v>1086</v>
      </c>
      <c r="C321" s="90" t="s">
        <v>48</v>
      </c>
      <c r="D321" s="268" t="s">
        <v>693</v>
      </c>
      <c r="E321" s="96" t="s">
        <v>16</v>
      </c>
      <c r="F321" s="92">
        <v>1</v>
      </c>
      <c r="G321" s="92"/>
      <c r="H321" s="93"/>
      <c r="I321" s="94">
        <f>ROUND(H321*F321,2)</f>
        <v>0</v>
      </c>
      <c r="J321" s="82"/>
      <c r="K321" s="82"/>
    </row>
    <row r="322" spans="1:11" ht="24.75" customHeight="1" outlineLevel="1" x14ac:dyDescent="0.2">
      <c r="A322" s="272" t="s">
        <v>728</v>
      </c>
      <c r="B322" s="273"/>
      <c r="C322" s="273"/>
      <c r="D322" s="273"/>
      <c r="E322" s="273"/>
      <c r="F322" s="273"/>
      <c r="G322" s="274"/>
      <c r="H322" s="16"/>
      <c r="I322" s="17">
        <f>SUM(I309:I321)</f>
        <v>0</v>
      </c>
    </row>
    <row r="323" spans="1:11" ht="24.75" customHeight="1" x14ac:dyDescent="0.2">
      <c r="A323" s="11">
        <v>22</v>
      </c>
      <c r="B323" s="11"/>
      <c r="C323" s="11"/>
      <c r="D323" s="262" t="s">
        <v>365</v>
      </c>
      <c r="E323" s="12"/>
      <c r="F323" s="14"/>
      <c r="G323" s="140"/>
      <c r="H323" s="12"/>
      <c r="I323" s="15">
        <f>I325</f>
        <v>0</v>
      </c>
    </row>
    <row r="324" spans="1:11" s="82" customFormat="1" ht="27.75" customHeight="1" outlineLevel="1" x14ac:dyDescent="0.2">
      <c r="A324" s="96" t="s">
        <v>358</v>
      </c>
      <c r="B324" s="96">
        <v>2450</v>
      </c>
      <c r="C324" s="96" t="s">
        <v>110</v>
      </c>
      <c r="D324" s="221" t="s">
        <v>694</v>
      </c>
      <c r="E324" s="96" t="s">
        <v>30</v>
      </c>
      <c r="F324" s="92">
        <v>998.7</v>
      </c>
      <c r="G324" s="92"/>
      <c r="H324" s="93"/>
      <c r="I324" s="94">
        <f>ROUND(H324*F324,2)</f>
        <v>0</v>
      </c>
    </row>
    <row r="325" spans="1:11" ht="20.100000000000001" customHeight="1" outlineLevel="1" x14ac:dyDescent="0.2">
      <c r="A325" s="278" t="s">
        <v>729</v>
      </c>
      <c r="B325" s="279"/>
      <c r="C325" s="279"/>
      <c r="D325" s="279"/>
      <c r="E325" s="279"/>
      <c r="F325" s="279"/>
      <c r="G325" s="280"/>
      <c r="H325" s="145"/>
      <c r="I325" s="146">
        <f>SUM(I324)</f>
        <v>0</v>
      </c>
    </row>
    <row r="326" spans="1:11" ht="20.100000000000001" customHeight="1" x14ac:dyDescent="0.2">
      <c r="A326" s="313"/>
      <c r="B326" s="313"/>
      <c r="C326" s="313"/>
      <c r="D326" s="313"/>
      <c r="E326" s="313"/>
      <c r="F326" s="313"/>
      <c r="G326" s="313"/>
      <c r="H326" s="313"/>
      <c r="I326" s="313"/>
    </row>
    <row r="327" spans="1:11" ht="20.100000000000001" customHeight="1" x14ac:dyDescent="0.2">
      <c r="A327" s="40"/>
      <c r="B327" s="40"/>
      <c r="C327" s="40"/>
      <c r="D327" s="266"/>
      <c r="E327" s="40"/>
      <c r="F327" s="40"/>
      <c r="G327" s="41" t="s">
        <v>366</v>
      </c>
      <c r="H327" s="42"/>
      <c r="I327" s="15">
        <f>I323+I307+I298+I295+I257+I246+I216+I190+I179+I167+I153+I143+I127+I116+I113+I104+I82+I77+I58+I38+I27+I14</f>
        <v>0</v>
      </c>
    </row>
    <row r="328" spans="1:11" x14ac:dyDescent="0.2">
      <c r="A328" s="310" t="s">
        <v>367</v>
      </c>
      <c r="B328" s="310"/>
      <c r="C328" s="310"/>
      <c r="D328" s="310"/>
      <c r="E328" s="310"/>
      <c r="F328" s="310"/>
      <c r="G328" s="310"/>
      <c r="H328" s="310"/>
      <c r="I328" s="310"/>
    </row>
    <row r="329" spans="1:11" x14ac:dyDescent="0.2">
      <c r="A329" s="310" t="s">
        <v>368</v>
      </c>
      <c r="B329" s="310"/>
      <c r="C329" s="310"/>
      <c r="D329" s="310"/>
      <c r="E329" s="310"/>
      <c r="F329" s="310"/>
      <c r="G329" s="310"/>
      <c r="H329" s="310"/>
      <c r="I329" s="310"/>
    </row>
    <row r="330" spans="1:11" ht="15" x14ac:dyDescent="0.2">
      <c r="A330" s="311"/>
      <c r="B330" s="311"/>
      <c r="C330" s="311"/>
      <c r="D330" s="311"/>
      <c r="E330" s="311"/>
      <c r="F330" s="311"/>
      <c r="G330" s="311"/>
      <c r="H330" s="311"/>
      <c r="I330" s="311"/>
    </row>
    <row r="331" spans="1:11" ht="15" customHeight="1" x14ac:dyDescent="0.2">
      <c r="A331" s="299"/>
      <c r="B331" s="300"/>
      <c r="C331" s="300"/>
      <c r="D331" s="300"/>
      <c r="E331" s="300"/>
      <c r="F331" s="300"/>
      <c r="G331" s="300"/>
      <c r="H331" s="300"/>
      <c r="I331" s="301"/>
    </row>
    <row r="332" spans="1:11" ht="15" customHeight="1" x14ac:dyDescent="0.2">
      <c r="A332" s="302"/>
      <c r="B332" s="303"/>
      <c r="C332" s="303"/>
      <c r="D332" s="303"/>
      <c r="E332" s="303"/>
      <c r="F332" s="303"/>
      <c r="G332" s="303"/>
      <c r="H332" s="303"/>
      <c r="I332" s="304"/>
    </row>
    <row r="333" spans="1:11" ht="14.25" customHeight="1" x14ac:dyDescent="0.2">
      <c r="A333" s="302"/>
      <c r="B333" s="303"/>
      <c r="C333" s="303"/>
      <c r="D333" s="303"/>
      <c r="E333" s="303"/>
      <c r="F333" s="303"/>
      <c r="G333" s="303"/>
      <c r="H333" s="303"/>
      <c r="I333" s="304"/>
    </row>
    <row r="334" spans="1:11" ht="14.25" customHeight="1" x14ac:dyDescent="0.2">
      <c r="A334" s="302"/>
      <c r="B334" s="303"/>
      <c r="C334" s="303"/>
      <c r="D334" s="303"/>
      <c r="E334" s="303"/>
      <c r="F334" s="303"/>
      <c r="G334" s="303"/>
      <c r="H334" s="303"/>
      <c r="I334" s="304"/>
    </row>
    <row r="335" spans="1:11" ht="14.25" customHeight="1" x14ac:dyDescent="0.2">
      <c r="A335" s="302"/>
      <c r="B335" s="303"/>
      <c r="C335" s="303"/>
      <c r="D335" s="303"/>
      <c r="E335" s="303"/>
      <c r="F335" s="303"/>
      <c r="G335" s="303"/>
      <c r="H335" s="303"/>
      <c r="I335" s="304"/>
    </row>
    <row r="336" spans="1:11" ht="14.25" customHeight="1" x14ac:dyDescent="0.2">
      <c r="A336" s="302"/>
      <c r="B336" s="303"/>
      <c r="C336" s="303"/>
      <c r="D336" s="303"/>
      <c r="E336" s="303"/>
      <c r="F336" s="303"/>
      <c r="G336" s="303"/>
      <c r="H336" s="303"/>
      <c r="I336" s="304"/>
    </row>
    <row r="337" spans="1:9" ht="14.25" customHeight="1" x14ac:dyDescent="0.2">
      <c r="A337" s="302"/>
      <c r="B337" s="303"/>
      <c r="C337" s="303"/>
      <c r="D337" s="303"/>
      <c r="E337" s="303"/>
      <c r="F337" s="303"/>
      <c r="G337" s="303"/>
      <c r="H337" s="303"/>
      <c r="I337" s="304"/>
    </row>
    <row r="338" spans="1:9" ht="14.25" customHeight="1" x14ac:dyDescent="0.2">
      <c r="A338" s="302"/>
      <c r="B338" s="303"/>
      <c r="C338" s="303"/>
      <c r="D338" s="303"/>
      <c r="E338" s="303"/>
      <c r="F338" s="303"/>
      <c r="G338" s="303"/>
      <c r="H338" s="303"/>
      <c r="I338" s="304"/>
    </row>
    <row r="339" spans="1:9" ht="14.25" customHeight="1" x14ac:dyDescent="0.2">
      <c r="A339" s="305"/>
      <c r="B339" s="306"/>
      <c r="C339" s="306"/>
      <c r="D339" s="306"/>
      <c r="E339" s="306"/>
      <c r="F339" s="306"/>
      <c r="G339" s="306"/>
      <c r="H339" s="306"/>
      <c r="I339" s="307"/>
    </row>
  </sheetData>
  <mergeCells count="33">
    <mergeCell ref="A331:I339"/>
    <mergeCell ref="A9:G9"/>
    <mergeCell ref="A328:I328"/>
    <mergeCell ref="A329:I329"/>
    <mergeCell ref="A330:I330"/>
    <mergeCell ref="A13:I13"/>
    <mergeCell ref="A37:G37"/>
    <mergeCell ref="A57:G57"/>
    <mergeCell ref="A76:G76"/>
    <mergeCell ref="A81:G81"/>
    <mergeCell ref="A103:G103"/>
    <mergeCell ref="A112:G112"/>
    <mergeCell ref="A306:G306"/>
    <mergeCell ref="A326:I326"/>
    <mergeCell ref="A294:G294"/>
    <mergeCell ref="A297:G297"/>
    <mergeCell ref="A1:I5"/>
    <mergeCell ref="A7:I7"/>
    <mergeCell ref="A8:D8"/>
    <mergeCell ref="A10:G10"/>
    <mergeCell ref="A152:G152"/>
    <mergeCell ref="A26:G26"/>
    <mergeCell ref="A325:G325"/>
    <mergeCell ref="A178:G178"/>
    <mergeCell ref="A189:G189"/>
    <mergeCell ref="A215:G215"/>
    <mergeCell ref="A245:G245"/>
    <mergeCell ref="A256:G256"/>
    <mergeCell ref="A166:G166"/>
    <mergeCell ref="A115:G115"/>
    <mergeCell ref="A126:G126"/>
    <mergeCell ref="A142:G142"/>
    <mergeCell ref="A322:G322"/>
  </mergeCells>
  <phoneticPr fontId="17" type="noConversion"/>
  <conditionalFormatting sqref="F323:H323 H325 H322 F307:H307 H306 H297 H294 H245 H256 H215 H189 H178 H166 H152 H126 H115 H112 F83 H81 H76 H57 H26 F12:H12 H37 H103">
    <cfRule type="cellIs" dxfId="3" priority="2" operator="equal">
      <formula>0</formula>
    </cfRule>
  </conditionalFormatting>
  <conditionalFormatting sqref="G15:G16 G18 G23:G25">
    <cfRule type="containsText" dxfId="2" priority="3" operator="containsText" text="#N/D"/>
    <cfRule type="containsErrors" dxfId="1" priority="4">
      <formula>0</formula>
    </cfRule>
  </conditionalFormatting>
  <conditionalFormatting sqref="G15:G16 G18 G23:G25">
    <cfRule type="containsText" dxfId="0" priority="5" operator="containsText" text="#N/D"/>
  </conditionalFormatting>
  <hyperlinks>
    <hyperlink ref="D237" r:id="rId1" display="Tubo cobre aparente, junta soldadas, d = 22 mm (3/4&quot;)" xr:uid="{00000000-0004-0000-0000-000002000000}"/>
  </hyperlinks>
  <printOptions horizontalCentered="1"/>
  <pageMargins left="0.23622047244094491" right="0.23622047244094491" top="0.31496062992125984" bottom="0.31496062992125984" header="0.31496062992125984" footer="7.874015748031496E-2"/>
  <pageSetup paperSize="9" firstPageNumber="0" fitToHeight="0" orientation="landscape" r:id="rId2"/>
  <headerFooter>
    <oddFooter>&amp;CPágina &amp;P de &amp;N</oddFooter>
  </headerFooter>
  <ignoredErrors>
    <ignoredError sqref="B102"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71"/>
  <sheetViews>
    <sheetView topLeftCell="A37" zoomScale="85" zoomScaleNormal="85" workbookViewId="0">
      <selection activeCell="I61" sqref="I61"/>
    </sheetView>
  </sheetViews>
  <sheetFormatPr defaultRowHeight="14.25" x14ac:dyDescent="0.2"/>
  <cols>
    <col min="1" max="1" width="4.875" bestFit="1" customWidth="1"/>
    <col min="2" max="2" width="46.75" customWidth="1"/>
    <col min="3" max="3" width="11.5" bestFit="1" customWidth="1"/>
    <col min="4" max="4" width="7.125" bestFit="1" customWidth="1"/>
    <col min="5" max="6" width="12.125" bestFit="1" customWidth="1"/>
    <col min="7" max="7" width="11.375" bestFit="1" customWidth="1"/>
    <col min="8" max="9" width="12.75" bestFit="1" customWidth="1"/>
    <col min="10" max="1022" width="8.625" customWidth="1"/>
  </cols>
  <sheetData>
    <row r="1" spans="1:1024" x14ac:dyDescent="0.2">
      <c r="A1" s="281"/>
      <c r="B1" s="282"/>
      <c r="C1" s="282"/>
      <c r="D1" s="282"/>
      <c r="E1" s="282"/>
      <c r="F1" s="282"/>
      <c r="G1" s="282"/>
      <c r="H1" s="282"/>
      <c r="I1" s="283"/>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row>
    <row r="2" spans="1:1024" x14ac:dyDescent="0.2">
      <c r="A2" s="284"/>
      <c r="B2" s="285"/>
      <c r="C2" s="285"/>
      <c r="D2" s="285"/>
      <c r="E2" s="285"/>
      <c r="F2" s="285"/>
      <c r="G2" s="285"/>
      <c r="H2" s="285"/>
      <c r="I2" s="286"/>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x14ac:dyDescent="0.2">
      <c r="A3" s="284"/>
      <c r="B3" s="285"/>
      <c r="C3" s="285"/>
      <c r="D3" s="285"/>
      <c r="E3" s="285"/>
      <c r="F3" s="285"/>
      <c r="G3" s="285"/>
      <c r="H3" s="285"/>
      <c r="I3" s="286"/>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x14ac:dyDescent="0.2">
      <c r="A4" s="284"/>
      <c r="B4" s="285"/>
      <c r="C4" s="285"/>
      <c r="D4" s="285"/>
      <c r="E4" s="285"/>
      <c r="F4" s="285"/>
      <c r="G4" s="285"/>
      <c r="H4" s="285"/>
      <c r="I4" s="286"/>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x14ac:dyDescent="0.2">
      <c r="A5" s="287"/>
      <c r="B5" s="288"/>
      <c r="C5" s="288"/>
      <c r="D5" s="288"/>
      <c r="E5" s="288"/>
      <c r="F5" s="288"/>
      <c r="G5" s="288"/>
      <c r="H5" s="288"/>
      <c r="I5" s="289"/>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x14ac:dyDescent="0.2">
      <c r="A6" s="6"/>
      <c r="B6" s="6"/>
      <c r="C6" s="6"/>
      <c r="D6" s="7"/>
      <c r="E6" s="5"/>
      <c r="F6" s="8"/>
      <c r="G6" s="137"/>
      <c r="H6" s="5"/>
      <c r="I6" s="5"/>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row>
    <row r="7" spans="1:1024" ht="15" x14ac:dyDescent="0.2">
      <c r="A7" s="290" t="s">
        <v>734</v>
      </c>
      <c r="B7" s="291"/>
      <c r="C7" s="291"/>
      <c r="D7" s="291"/>
      <c r="E7" s="291"/>
      <c r="F7" s="291"/>
      <c r="G7" s="291"/>
      <c r="H7" s="291"/>
      <c r="I7" s="29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s="124" customFormat="1" ht="30.75" customHeight="1" x14ac:dyDescent="0.2">
      <c r="A8" s="293" t="s">
        <v>494</v>
      </c>
      <c r="B8" s="294"/>
      <c r="C8" s="294"/>
      <c r="D8" s="295"/>
      <c r="E8" s="127" t="s">
        <v>2</v>
      </c>
      <c r="F8" s="128">
        <v>1</v>
      </c>
      <c r="G8" s="138"/>
      <c r="H8" s="129"/>
      <c r="I8" s="130">
        <f>I322</f>
        <v>0</v>
      </c>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c r="AMJ8" s="132"/>
    </row>
    <row r="9" spans="1:1024" s="124" customFormat="1" ht="15" x14ac:dyDescent="0.2">
      <c r="A9" s="308" t="s">
        <v>495</v>
      </c>
      <c r="B9" s="309"/>
      <c r="C9" s="309"/>
      <c r="D9" s="309"/>
      <c r="E9" s="309"/>
      <c r="F9" s="309"/>
      <c r="G9" s="309"/>
      <c r="H9" s="152" t="s">
        <v>738</v>
      </c>
      <c r="I9" s="150"/>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c r="AMJ9" s="132"/>
    </row>
    <row r="10" spans="1:1024" s="124" customFormat="1" ht="15" x14ac:dyDescent="0.2">
      <c r="A10" s="320" t="s">
        <v>496</v>
      </c>
      <c r="B10" s="321"/>
      <c r="C10" s="321"/>
      <c r="D10" s="321"/>
      <c r="E10" s="321"/>
      <c r="F10" s="321"/>
      <c r="G10" s="322"/>
      <c r="H10" s="148" t="s">
        <v>1</v>
      </c>
      <c r="I10" s="149">
        <v>0.26869999999999999</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2"/>
      <c r="NI10" s="132"/>
      <c r="NJ10" s="132"/>
      <c r="NK10" s="132"/>
      <c r="NL10" s="132"/>
      <c r="NM10" s="132"/>
      <c r="NN10" s="132"/>
      <c r="NO10" s="132"/>
      <c r="NP10" s="132"/>
      <c r="NQ10" s="132"/>
      <c r="NR10" s="132"/>
      <c r="NS10" s="132"/>
      <c r="NT10" s="132"/>
      <c r="NU10" s="132"/>
      <c r="NV10" s="132"/>
      <c r="NW10" s="132"/>
      <c r="NX10" s="132"/>
      <c r="NY10" s="132"/>
      <c r="NZ10" s="132"/>
      <c r="OA10" s="132"/>
      <c r="OB10" s="132"/>
      <c r="OC10" s="132"/>
      <c r="OD10" s="132"/>
      <c r="OE10" s="132"/>
      <c r="OF10" s="132"/>
      <c r="OG10" s="132"/>
      <c r="OH10" s="132"/>
      <c r="OI10" s="132"/>
      <c r="OJ10" s="132"/>
      <c r="OK10" s="132"/>
      <c r="OL10" s="132"/>
      <c r="OM10" s="132"/>
      <c r="ON10" s="132"/>
      <c r="OO10" s="132"/>
      <c r="OP10" s="132"/>
      <c r="OQ10" s="132"/>
      <c r="OR10" s="132"/>
      <c r="OS10" s="132"/>
      <c r="OT10" s="132"/>
      <c r="OU10" s="132"/>
      <c r="OV10" s="132"/>
      <c r="OW10" s="132"/>
      <c r="OX10" s="132"/>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32"/>
      <c r="PX10" s="132"/>
      <c r="PY10" s="132"/>
      <c r="PZ10" s="132"/>
      <c r="QA10" s="132"/>
      <c r="QB10" s="132"/>
      <c r="QC10" s="132"/>
      <c r="QD10" s="132"/>
      <c r="QE10" s="132"/>
      <c r="QF10" s="132"/>
      <c r="QG10" s="132"/>
      <c r="QH10" s="132"/>
      <c r="QI10" s="132"/>
      <c r="QJ10" s="132"/>
      <c r="QK10" s="132"/>
      <c r="QL10" s="132"/>
      <c r="QM10" s="132"/>
      <c r="QN10" s="132"/>
      <c r="QO10" s="132"/>
      <c r="QP10" s="132"/>
      <c r="QQ10" s="132"/>
      <c r="QR10" s="132"/>
      <c r="QS10" s="132"/>
      <c r="QT10" s="132"/>
      <c r="QU10" s="132"/>
      <c r="QV10" s="132"/>
      <c r="QW10" s="132"/>
      <c r="QX10" s="132"/>
      <c r="QY10" s="132"/>
      <c r="QZ10" s="132"/>
      <c r="RA10" s="132"/>
      <c r="RB10" s="132"/>
      <c r="RC10" s="132"/>
      <c r="RD10" s="132"/>
      <c r="RE10" s="132"/>
      <c r="RF10" s="132"/>
      <c r="RG10" s="132"/>
      <c r="RH10" s="132"/>
      <c r="RI10" s="132"/>
      <c r="RJ10" s="132"/>
      <c r="RK10" s="132"/>
      <c r="RL10" s="132"/>
      <c r="RM10" s="132"/>
      <c r="RN10" s="132"/>
      <c r="RO10" s="132"/>
      <c r="RP10" s="132"/>
      <c r="RQ10" s="132"/>
      <c r="RR10" s="132"/>
      <c r="RS10" s="132"/>
      <c r="RT10" s="132"/>
      <c r="RU10" s="132"/>
      <c r="RV10" s="132"/>
      <c r="RW10" s="132"/>
      <c r="RX10" s="132"/>
      <c r="RY10" s="132"/>
      <c r="RZ10" s="132"/>
      <c r="SA10" s="132"/>
      <c r="SB10" s="132"/>
      <c r="SC10" s="132"/>
      <c r="SD10" s="132"/>
      <c r="SE10" s="132"/>
      <c r="SF10" s="132"/>
      <c r="SG10" s="132"/>
      <c r="SH10" s="132"/>
      <c r="SI10" s="132"/>
      <c r="SJ10" s="132"/>
      <c r="SK10" s="132"/>
      <c r="SL10" s="132"/>
      <c r="SM10" s="132"/>
      <c r="SN10" s="132"/>
      <c r="SO10" s="132"/>
      <c r="SP10" s="132"/>
      <c r="SQ10" s="132"/>
      <c r="SR10" s="132"/>
      <c r="SS10" s="132"/>
      <c r="ST10" s="132"/>
      <c r="SU10" s="132"/>
      <c r="SV10" s="132"/>
      <c r="SW10" s="132"/>
      <c r="SX10" s="132"/>
      <c r="SY10" s="132"/>
      <c r="SZ10" s="132"/>
      <c r="TA10" s="132"/>
      <c r="TB10" s="132"/>
      <c r="TC10" s="132"/>
      <c r="TD10" s="132"/>
      <c r="TE10" s="132"/>
      <c r="TF10" s="132"/>
      <c r="TG10" s="132"/>
      <c r="TH10" s="132"/>
      <c r="TI10" s="132"/>
      <c r="TJ10" s="132"/>
      <c r="TK10" s="132"/>
      <c r="TL10" s="132"/>
      <c r="TM10" s="132"/>
      <c r="TN10" s="132"/>
      <c r="TO10" s="132"/>
      <c r="TP10" s="132"/>
      <c r="TQ10" s="132"/>
      <c r="TR10" s="132"/>
      <c r="TS10" s="132"/>
      <c r="TT10" s="132"/>
      <c r="TU10" s="132"/>
      <c r="TV10" s="132"/>
      <c r="TW10" s="132"/>
      <c r="TX10" s="132"/>
      <c r="TY10" s="132"/>
      <c r="TZ10" s="132"/>
      <c r="UA10" s="132"/>
      <c r="UB10" s="132"/>
      <c r="UC10" s="132"/>
      <c r="UD10" s="132"/>
      <c r="UE10" s="132"/>
      <c r="UF10" s="132"/>
      <c r="UG10" s="132"/>
      <c r="UH10" s="132"/>
      <c r="UI10" s="132"/>
      <c r="UJ10" s="132"/>
      <c r="UK10" s="132"/>
      <c r="UL10" s="132"/>
      <c r="UM10" s="132"/>
      <c r="UN10" s="132"/>
      <c r="UO10" s="132"/>
      <c r="UP10" s="132"/>
      <c r="UQ10" s="132"/>
      <c r="UR10" s="132"/>
      <c r="US10" s="132"/>
      <c r="UT10" s="132"/>
      <c r="UU10" s="132"/>
      <c r="UV10" s="132"/>
      <c r="UW10" s="132"/>
      <c r="UX10" s="132"/>
      <c r="UY10" s="132"/>
      <c r="UZ10" s="132"/>
      <c r="VA10" s="132"/>
      <c r="VB10" s="132"/>
      <c r="VC10" s="132"/>
      <c r="VD10" s="132"/>
      <c r="VE10" s="132"/>
      <c r="VF10" s="132"/>
      <c r="VG10" s="132"/>
      <c r="VH10" s="132"/>
      <c r="VI10" s="132"/>
      <c r="VJ10" s="132"/>
      <c r="VK10" s="132"/>
      <c r="VL10" s="132"/>
      <c r="VM10" s="132"/>
      <c r="VN10" s="132"/>
      <c r="VO10" s="132"/>
      <c r="VP10" s="132"/>
      <c r="VQ10" s="132"/>
      <c r="VR10" s="132"/>
      <c r="VS10" s="132"/>
      <c r="VT10" s="132"/>
      <c r="VU10" s="132"/>
      <c r="VV10" s="132"/>
      <c r="VW10" s="132"/>
      <c r="VX10" s="132"/>
      <c r="VY10" s="132"/>
      <c r="VZ10" s="132"/>
      <c r="WA10" s="132"/>
      <c r="WB10" s="132"/>
      <c r="WC10" s="132"/>
      <c r="WD10" s="132"/>
      <c r="WE10" s="132"/>
      <c r="WF10" s="132"/>
      <c r="WG10" s="132"/>
      <c r="WH10" s="132"/>
      <c r="WI10" s="132"/>
      <c r="WJ10" s="132"/>
      <c r="WK10" s="132"/>
      <c r="WL10" s="132"/>
      <c r="WM10" s="132"/>
      <c r="WN10" s="132"/>
      <c r="WO10" s="132"/>
      <c r="WP10" s="132"/>
      <c r="WQ10" s="132"/>
      <c r="WR10" s="132"/>
      <c r="WS10" s="132"/>
      <c r="WT10" s="132"/>
      <c r="WU10" s="132"/>
      <c r="WV10" s="132"/>
      <c r="WW10" s="132"/>
      <c r="WX10" s="132"/>
      <c r="WY10" s="132"/>
      <c r="WZ10" s="132"/>
      <c r="XA10" s="132"/>
      <c r="XB10" s="132"/>
      <c r="XC10" s="132"/>
      <c r="XD10" s="132"/>
      <c r="XE10" s="132"/>
      <c r="XF10" s="132"/>
      <c r="XG10" s="132"/>
      <c r="XH10" s="132"/>
      <c r="XI10" s="132"/>
      <c r="XJ10" s="132"/>
      <c r="XK10" s="132"/>
      <c r="XL10" s="132"/>
      <c r="XM10" s="132"/>
      <c r="XN10" s="132"/>
      <c r="XO10" s="132"/>
      <c r="XP10" s="132"/>
      <c r="XQ10" s="132"/>
      <c r="XR10" s="132"/>
      <c r="XS10" s="132"/>
      <c r="XT10" s="132"/>
      <c r="XU10" s="132"/>
      <c r="XV10" s="132"/>
      <c r="XW10" s="132"/>
      <c r="XX10" s="132"/>
      <c r="XY10" s="132"/>
      <c r="XZ10" s="132"/>
      <c r="YA10" s="132"/>
      <c r="YB10" s="132"/>
      <c r="YC10" s="132"/>
      <c r="YD10" s="132"/>
      <c r="YE10" s="132"/>
      <c r="YF10" s="132"/>
      <c r="YG10" s="132"/>
      <c r="YH10" s="132"/>
      <c r="YI10" s="132"/>
      <c r="YJ10" s="132"/>
      <c r="YK10" s="132"/>
      <c r="YL10" s="132"/>
      <c r="YM10" s="132"/>
      <c r="YN10" s="132"/>
      <c r="YO10" s="132"/>
      <c r="YP10" s="132"/>
      <c r="YQ10" s="132"/>
      <c r="YR10" s="132"/>
      <c r="YS10" s="132"/>
      <c r="YT10" s="132"/>
      <c r="YU10" s="132"/>
      <c r="YV10" s="132"/>
      <c r="YW10" s="132"/>
      <c r="YX10" s="132"/>
      <c r="YY10" s="132"/>
      <c r="YZ10" s="132"/>
      <c r="ZA10" s="132"/>
      <c r="ZB10" s="132"/>
      <c r="ZC10" s="132"/>
      <c r="ZD10" s="132"/>
      <c r="ZE10" s="132"/>
      <c r="ZF10" s="132"/>
      <c r="ZG10" s="132"/>
      <c r="ZH10" s="132"/>
      <c r="ZI10" s="132"/>
      <c r="ZJ10" s="132"/>
      <c r="ZK10" s="132"/>
      <c r="ZL10" s="132"/>
      <c r="ZM10" s="132"/>
      <c r="ZN10" s="132"/>
      <c r="ZO10" s="132"/>
      <c r="ZP10" s="132"/>
      <c r="ZQ10" s="132"/>
      <c r="ZR10" s="132"/>
      <c r="ZS10" s="132"/>
      <c r="ZT10" s="132"/>
      <c r="ZU10" s="132"/>
      <c r="ZV10" s="132"/>
      <c r="ZW10" s="132"/>
      <c r="ZX10" s="132"/>
      <c r="ZY10" s="132"/>
      <c r="ZZ10" s="132"/>
      <c r="AAA10" s="132"/>
      <c r="AAB10" s="132"/>
      <c r="AAC10" s="132"/>
      <c r="AAD10" s="132"/>
      <c r="AAE10" s="132"/>
      <c r="AAF10" s="132"/>
      <c r="AAG10" s="132"/>
      <c r="AAH10" s="132"/>
      <c r="AAI10" s="132"/>
      <c r="AAJ10" s="132"/>
      <c r="AAK10" s="132"/>
      <c r="AAL10" s="132"/>
      <c r="AAM10" s="132"/>
      <c r="AAN10" s="132"/>
      <c r="AAO10" s="132"/>
      <c r="AAP10" s="132"/>
      <c r="AAQ10" s="132"/>
      <c r="AAR10" s="132"/>
      <c r="AAS10" s="132"/>
      <c r="AAT10" s="132"/>
      <c r="AAU10" s="132"/>
      <c r="AAV10" s="132"/>
      <c r="AAW10" s="132"/>
      <c r="AAX10" s="132"/>
      <c r="AAY10" s="132"/>
      <c r="AAZ10" s="132"/>
      <c r="ABA10" s="132"/>
      <c r="ABB10" s="132"/>
      <c r="ABC10" s="132"/>
      <c r="ABD10" s="132"/>
      <c r="ABE10" s="132"/>
      <c r="ABF10" s="132"/>
      <c r="ABG10" s="132"/>
      <c r="ABH10" s="132"/>
      <c r="ABI10" s="132"/>
      <c r="ABJ10" s="132"/>
      <c r="ABK10" s="132"/>
      <c r="ABL10" s="132"/>
      <c r="ABM10" s="132"/>
      <c r="ABN10" s="132"/>
      <c r="ABO10" s="132"/>
      <c r="ABP10" s="132"/>
      <c r="ABQ10" s="132"/>
      <c r="ABR10" s="132"/>
      <c r="ABS10" s="132"/>
      <c r="ABT10" s="132"/>
      <c r="ABU10" s="132"/>
      <c r="ABV10" s="132"/>
      <c r="ABW10" s="132"/>
      <c r="ABX10" s="132"/>
      <c r="ABY10" s="132"/>
      <c r="ABZ10" s="132"/>
      <c r="ACA10" s="132"/>
      <c r="ACB10" s="132"/>
      <c r="ACC10" s="132"/>
      <c r="ACD10" s="132"/>
      <c r="ACE10" s="132"/>
      <c r="ACF10" s="132"/>
      <c r="ACG10" s="132"/>
      <c r="ACH10" s="132"/>
      <c r="ACI10" s="132"/>
      <c r="ACJ10" s="132"/>
      <c r="ACK10" s="132"/>
      <c r="ACL10" s="132"/>
      <c r="ACM10" s="132"/>
      <c r="ACN10" s="132"/>
      <c r="ACO10" s="132"/>
      <c r="ACP10" s="132"/>
      <c r="ACQ10" s="132"/>
      <c r="ACR10" s="132"/>
      <c r="ACS10" s="132"/>
      <c r="ACT10" s="132"/>
      <c r="ACU10" s="132"/>
      <c r="ACV10" s="132"/>
      <c r="ACW10" s="132"/>
      <c r="ACX10" s="132"/>
      <c r="ACY10" s="132"/>
      <c r="ACZ10" s="132"/>
      <c r="ADA10" s="132"/>
      <c r="ADB10" s="132"/>
      <c r="ADC10" s="132"/>
      <c r="ADD10" s="132"/>
      <c r="ADE10" s="132"/>
      <c r="ADF10" s="132"/>
      <c r="ADG10" s="132"/>
      <c r="ADH10" s="132"/>
      <c r="ADI10" s="132"/>
      <c r="ADJ10" s="132"/>
      <c r="ADK10" s="132"/>
      <c r="ADL10" s="132"/>
      <c r="ADM10" s="132"/>
      <c r="ADN10" s="132"/>
      <c r="ADO10" s="132"/>
      <c r="ADP10" s="132"/>
      <c r="ADQ10" s="132"/>
      <c r="ADR10" s="132"/>
      <c r="ADS10" s="132"/>
      <c r="ADT10" s="132"/>
      <c r="ADU10" s="132"/>
      <c r="ADV10" s="132"/>
      <c r="ADW10" s="132"/>
      <c r="ADX10" s="132"/>
      <c r="ADY10" s="132"/>
      <c r="ADZ10" s="132"/>
      <c r="AEA10" s="132"/>
      <c r="AEB10" s="132"/>
      <c r="AEC10" s="132"/>
      <c r="AED10" s="132"/>
      <c r="AEE10" s="132"/>
      <c r="AEF10" s="132"/>
      <c r="AEG10" s="132"/>
      <c r="AEH10" s="132"/>
      <c r="AEI10" s="132"/>
      <c r="AEJ10" s="132"/>
      <c r="AEK10" s="132"/>
      <c r="AEL10" s="132"/>
      <c r="AEM10" s="132"/>
      <c r="AEN10" s="132"/>
      <c r="AEO10" s="132"/>
      <c r="AEP10" s="132"/>
      <c r="AEQ10" s="132"/>
      <c r="AER10" s="132"/>
      <c r="AES10" s="132"/>
      <c r="AET10" s="132"/>
      <c r="AEU10" s="132"/>
      <c r="AEV10" s="132"/>
      <c r="AEW10" s="132"/>
      <c r="AEX10" s="132"/>
      <c r="AEY10" s="132"/>
      <c r="AEZ10" s="132"/>
      <c r="AFA10" s="132"/>
      <c r="AFB10" s="132"/>
      <c r="AFC10" s="132"/>
      <c r="AFD10" s="132"/>
      <c r="AFE10" s="132"/>
      <c r="AFF10" s="132"/>
      <c r="AFG10" s="132"/>
      <c r="AFH10" s="132"/>
      <c r="AFI10" s="132"/>
      <c r="AFJ10" s="132"/>
      <c r="AFK10" s="132"/>
      <c r="AFL10" s="132"/>
      <c r="AFM10" s="132"/>
      <c r="AFN10" s="132"/>
      <c r="AFO10" s="132"/>
      <c r="AFP10" s="132"/>
      <c r="AFQ10" s="132"/>
      <c r="AFR10" s="132"/>
      <c r="AFS10" s="132"/>
      <c r="AFT10" s="132"/>
      <c r="AFU10" s="132"/>
      <c r="AFV10" s="132"/>
      <c r="AFW10" s="132"/>
      <c r="AFX10" s="132"/>
      <c r="AFY10" s="132"/>
      <c r="AFZ10" s="132"/>
      <c r="AGA10" s="132"/>
      <c r="AGB10" s="132"/>
      <c r="AGC10" s="132"/>
      <c r="AGD10" s="132"/>
      <c r="AGE10" s="132"/>
      <c r="AGF10" s="132"/>
      <c r="AGG10" s="132"/>
      <c r="AGH10" s="132"/>
      <c r="AGI10" s="132"/>
      <c r="AGJ10" s="132"/>
      <c r="AGK10" s="132"/>
      <c r="AGL10" s="132"/>
      <c r="AGM10" s="132"/>
      <c r="AGN10" s="132"/>
      <c r="AGO10" s="132"/>
      <c r="AGP10" s="132"/>
      <c r="AGQ10" s="132"/>
      <c r="AGR10" s="132"/>
      <c r="AGS10" s="132"/>
      <c r="AGT10" s="132"/>
      <c r="AGU10" s="132"/>
      <c r="AGV10" s="132"/>
      <c r="AGW10" s="132"/>
      <c r="AGX10" s="132"/>
      <c r="AGY10" s="132"/>
      <c r="AGZ10" s="132"/>
      <c r="AHA10" s="132"/>
      <c r="AHB10" s="132"/>
      <c r="AHC10" s="132"/>
      <c r="AHD10" s="132"/>
      <c r="AHE10" s="132"/>
      <c r="AHF10" s="132"/>
      <c r="AHG10" s="132"/>
      <c r="AHH10" s="132"/>
      <c r="AHI10" s="132"/>
      <c r="AHJ10" s="132"/>
      <c r="AHK10" s="132"/>
      <c r="AHL10" s="132"/>
      <c r="AHM10" s="132"/>
      <c r="AHN10" s="132"/>
      <c r="AHO10" s="132"/>
      <c r="AHP10" s="132"/>
      <c r="AHQ10" s="132"/>
      <c r="AHR10" s="132"/>
      <c r="AHS10" s="132"/>
      <c r="AHT10" s="132"/>
      <c r="AHU10" s="132"/>
      <c r="AHV10" s="132"/>
      <c r="AHW10" s="132"/>
      <c r="AHX10" s="132"/>
      <c r="AHY10" s="132"/>
      <c r="AHZ10" s="132"/>
      <c r="AIA10" s="132"/>
      <c r="AIB10" s="132"/>
      <c r="AIC10" s="132"/>
      <c r="AID10" s="132"/>
      <c r="AIE10" s="132"/>
      <c r="AIF10" s="132"/>
      <c r="AIG10" s="132"/>
      <c r="AIH10" s="132"/>
      <c r="AII10" s="132"/>
      <c r="AIJ10" s="132"/>
      <c r="AIK10" s="132"/>
      <c r="AIL10" s="132"/>
      <c r="AIM10" s="132"/>
      <c r="AIN10" s="132"/>
      <c r="AIO10" s="132"/>
      <c r="AIP10" s="132"/>
      <c r="AIQ10" s="132"/>
      <c r="AIR10" s="132"/>
      <c r="AIS10" s="132"/>
      <c r="AIT10" s="132"/>
      <c r="AIU10" s="132"/>
      <c r="AIV10" s="132"/>
      <c r="AIW10" s="132"/>
      <c r="AIX10" s="132"/>
      <c r="AIY10" s="132"/>
      <c r="AIZ10" s="132"/>
      <c r="AJA10" s="132"/>
      <c r="AJB10" s="132"/>
      <c r="AJC10" s="132"/>
      <c r="AJD10" s="132"/>
      <c r="AJE10" s="132"/>
      <c r="AJF10" s="132"/>
      <c r="AJG10" s="132"/>
      <c r="AJH10" s="132"/>
      <c r="AJI10" s="132"/>
      <c r="AJJ10" s="132"/>
      <c r="AJK10" s="132"/>
      <c r="AJL10" s="132"/>
      <c r="AJM10" s="132"/>
      <c r="AJN10" s="132"/>
      <c r="AJO10" s="132"/>
      <c r="AJP10" s="132"/>
      <c r="AJQ10" s="132"/>
      <c r="AJR10" s="132"/>
      <c r="AJS10" s="132"/>
      <c r="AJT10" s="132"/>
      <c r="AJU10" s="132"/>
      <c r="AJV10" s="132"/>
      <c r="AJW10" s="132"/>
      <c r="AJX10" s="132"/>
      <c r="AJY10" s="132"/>
      <c r="AJZ10" s="132"/>
      <c r="AKA10" s="132"/>
      <c r="AKB10" s="132"/>
      <c r="AKC10" s="132"/>
      <c r="AKD10" s="132"/>
      <c r="AKE10" s="132"/>
      <c r="AKF10" s="132"/>
      <c r="AKG10" s="132"/>
      <c r="AKH10" s="132"/>
      <c r="AKI10" s="132"/>
      <c r="AKJ10" s="132"/>
      <c r="AKK10" s="132"/>
      <c r="AKL10" s="132"/>
      <c r="AKM10" s="132"/>
      <c r="AKN10" s="132"/>
      <c r="AKO10" s="132"/>
      <c r="AKP10" s="132"/>
      <c r="AKQ10" s="132"/>
      <c r="AKR10" s="132"/>
      <c r="AKS10" s="132"/>
      <c r="AKT10" s="132"/>
      <c r="AKU10" s="132"/>
      <c r="AKV10" s="132"/>
      <c r="AKW10" s="132"/>
      <c r="AKX10" s="132"/>
      <c r="AKY10" s="132"/>
      <c r="AKZ10" s="132"/>
      <c r="ALA10" s="132"/>
      <c r="ALB10" s="132"/>
      <c r="ALC10" s="132"/>
      <c r="ALD10" s="132"/>
      <c r="ALE10" s="132"/>
      <c r="ALF10" s="132"/>
      <c r="ALG10" s="132"/>
      <c r="ALH10" s="132"/>
      <c r="ALI10" s="132"/>
      <c r="ALJ10" s="132"/>
      <c r="ALK10" s="132"/>
      <c r="ALL10" s="132"/>
      <c r="ALM10" s="132"/>
      <c r="ALN10" s="132"/>
      <c r="ALO10" s="132"/>
      <c r="ALP10" s="132"/>
      <c r="ALQ10" s="132"/>
      <c r="ALR10" s="132"/>
      <c r="ALS10" s="132"/>
      <c r="ALT10" s="132"/>
      <c r="ALU10" s="132"/>
      <c r="ALV10" s="132"/>
      <c r="ALW10" s="132"/>
      <c r="ALX10" s="132"/>
      <c r="ALY10" s="132"/>
      <c r="ALZ10" s="132"/>
      <c r="AMA10" s="132"/>
      <c r="AMB10" s="132"/>
      <c r="AMC10" s="132"/>
      <c r="AMD10" s="132"/>
      <c r="AME10" s="132"/>
      <c r="AMF10" s="132"/>
      <c r="AMG10" s="132"/>
      <c r="AMH10" s="132"/>
      <c r="AMI10" s="132"/>
      <c r="AMJ10" s="132"/>
    </row>
    <row r="11" spans="1:1024" ht="15.75" x14ac:dyDescent="0.2">
      <c r="A11" s="316"/>
      <c r="B11" s="316"/>
      <c r="C11" s="316"/>
      <c r="D11" s="316"/>
      <c r="E11" s="316"/>
      <c r="F11" s="316"/>
      <c r="G11" s="316"/>
      <c r="H11" s="316"/>
      <c r="I11" s="316"/>
      <c r="J11" s="9"/>
      <c r="K11" s="9"/>
    </row>
    <row r="12" spans="1:1024" ht="15" x14ac:dyDescent="0.25">
      <c r="A12" s="147"/>
      <c r="B12" s="147"/>
      <c r="C12" s="147"/>
      <c r="D12" s="147"/>
      <c r="E12" s="317" t="s">
        <v>369</v>
      </c>
      <c r="F12" s="318"/>
      <c r="G12" s="318"/>
      <c r="H12" s="318"/>
      <c r="I12" s="319"/>
    </row>
    <row r="13" spans="1:1024" x14ac:dyDescent="0.2">
      <c r="A13" s="114" t="s">
        <v>3</v>
      </c>
      <c r="B13" s="114" t="s">
        <v>6</v>
      </c>
      <c r="C13" s="114" t="s">
        <v>11</v>
      </c>
      <c r="D13" s="114" t="s">
        <v>370</v>
      </c>
      <c r="E13" s="114">
        <v>1</v>
      </c>
      <c r="F13" s="114">
        <v>2</v>
      </c>
      <c r="G13" s="114">
        <v>3</v>
      </c>
      <c r="H13" s="114">
        <v>4</v>
      </c>
      <c r="I13" s="114">
        <v>5</v>
      </c>
    </row>
    <row r="14" spans="1:1024" x14ac:dyDescent="0.2">
      <c r="A14" s="52"/>
      <c r="B14" s="115"/>
      <c r="C14" s="27"/>
      <c r="D14" s="27"/>
      <c r="E14" s="423"/>
      <c r="F14" s="423"/>
      <c r="G14" s="423"/>
      <c r="H14" s="423"/>
      <c r="I14" s="423"/>
    </row>
    <row r="15" spans="1:1024" x14ac:dyDescent="0.2">
      <c r="A15" s="53">
        <v>1</v>
      </c>
      <c r="B15" s="46" t="s">
        <v>12</v>
      </c>
      <c r="C15" s="47">
        <f>'PLANILHA ORÇAMENTARIA'!I14</f>
        <v>0</v>
      </c>
      <c r="D15" s="420" t="e">
        <f>C15/C60*100%</f>
        <v>#DIV/0!</v>
      </c>
      <c r="E15" s="424"/>
      <c r="F15" s="425"/>
      <c r="G15" s="90"/>
      <c r="H15" s="90"/>
      <c r="I15" s="90"/>
    </row>
    <row r="16" spans="1:1024" x14ac:dyDescent="0.2">
      <c r="A16" s="53"/>
      <c r="B16" s="48"/>
      <c r="C16" s="49"/>
      <c r="D16" s="420"/>
      <c r="E16" s="426"/>
      <c r="F16" s="426"/>
      <c r="G16" s="90"/>
      <c r="H16" s="90"/>
      <c r="I16" s="90"/>
    </row>
    <row r="17" spans="1:9" x14ac:dyDescent="0.2">
      <c r="A17" s="53">
        <v>2</v>
      </c>
      <c r="B17" s="51" t="s">
        <v>33</v>
      </c>
      <c r="C17" s="47">
        <f>'PLANILHA ORÇAMENTARIA'!I27</f>
        <v>0</v>
      </c>
      <c r="D17" s="420" t="e">
        <f>C17/C60*100%</f>
        <v>#DIV/0!</v>
      </c>
      <c r="E17" s="427"/>
      <c r="F17" s="427"/>
      <c r="G17" s="425"/>
      <c r="H17" s="90"/>
      <c r="I17" s="90"/>
    </row>
    <row r="18" spans="1:9" x14ac:dyDescent="0.2">
      <c r="A18" s="53"/>
      <c r="B18" s="48"/>
      <c r="C18" s="49"/>
      <c r="D18" s="420"/>
      <c r="E18" s="426"/>
      <c r="F18" s="426"/>
      <c r="G18" s="105"/>
      <c r="H18" s="90"/>
      <c r="I18" s="90"/>
    </row>
    <row r="19" spans="1:9" x14ac:dyDescent="0.2">
      <c r="A19" s="53">
        <v>3</v>
      </c>
      <c r="B19" s="51" t="s">
        <v>371</v>
      </c>
      <c r="C19" s="47">
        <f>'PLANILHA ORÇAMENTARIA'!I38</f>
        <v>0</v>
      </c>
      <c r="D19" s="420" t="e">
        <f>C19/C60*100%</f>
        <v>#DIV/0!</v>
      </c>
      <c r="E19" s="427"/>
      <c r="F19" s="427"/>
      <c r="G19" s="427"/>
      <c r="H19" s="90"/>
      <c r="I19" s="90"/>
    </row>
    <row r="20" spans="1:9" x14ac:dyDescent="0.2">
      <c r="A20" s="53"/>
      <c r="B20" s="48"/>
      <c r="C20" s="49"/>
      <c r="D20" s="420"/>
      <c r="E20" s="426"/>
      <c r="F20" s="426"/>
      <c r="G20" s="105"/>
      <c r="H20" s="90"/>
      <c r="I20" s="90"/>
    </row>
    <row r="21" spans="1:9" x14ac:dyDescent="0.2">
      <c r="A21" s="53">
        <v>4</v>
      </c>
      <c r="B21" s="51" t="s">
        <v>77</v>
      </c>
      <c r="C21" s="47">
        <f>'PLANILHA ORÇAMENTARIA'!I58</f>
        <v>0</v>
      </c>
      <c r="D21" s="420" t="e">
        <f>C21/C60*100%</f>
        <v>#DIV/0!</v>
      </c>
      <c r="E21" s="90"/>
      <c r="F21" s="427"/>
      <c r="G21" s="427"/>
      <c r="H21" s="427"/>
      <c r="I21" s="428"/>
    </row>
    <row r="22" spans="1:9" x14ac:dyDescent="0.2">
      <c r="A22" s="53"/>
      <c r="B22" s="48"/>
      <c r="C22" s="49"/>
      <c r="D22" s="420"/>
      <c r="E22" s="90"/>
      <c r="F22" s="426"/>
      <c r="G22" s="426"/>
      <c r="H22" s="105"/>
      <c r="I22" s="105"/>
    </row>
    <row r="23" spans="1:9" x14ac:dyDescent="0.2">
      <c r="A23" s="45">
        <v>5</v>
      </c>
      <c r="B23" s="51" t="str">
        <f>'PLANILHA ORÇAMENTARIA'!D77</f>
        <v xml:space="preserve">SISTEMA DE VEDAÇÃO VERTICAL INTERNO E EXTERNO </v>
      </c>
      <c r="C23" s="47">
        <f>'PLANILHA ORÇAMENTARIA'!I77</f>
        <v>0</v>
      </c>
      <c r="D23" s="420" t="e">
        <f>C23/C60*100%</f>
        <v>#DIV/0!</v>
      </c>
      <c r="E23" s="90"/>
      <c r="F23" s="427"/>
      <c r="G23" s="427"/>
      <c r="H23" s="427"/>
      <c r="I23" s="427"/>
    </row>
    <row r="24" spans="1:9" x14ac:dyDescent="0.2">
      <c r="A24" s="45"/>
      <c r="B24" s="52"/>
      <c r="C24" s="49"/>
      <c r="D24" s="420"/>
      <c r="E24" s="90"/>
      <c r="F24" s="426"/>
      <c r="G24" s="426"/>
      <c r="H24" s="426"/>
      <c r="I24" s="426"/>
    </row>
    <row r="25" spans="1:9" x14ac:dyDescent="0.2">
      <c r="A25" s="45">
        <v>6</v>
      </c>
      <c r="B25" s="12" t="s">
        <v>104</v>
      </c>
      <c r="C25" s="47">
        <f>'PLANILHA ORÇAMENTARIA'!I82</f>
        <v>0</v>
      </c>
      <c r="D25" s="420" t="e">
        <f>C25/C60*100%</f>
        <v>#DIV/0!</v>
      </c>
      <c r="E25" s="90"/>
      <c r="F25" s="90"/>
      <c r="G25" s="90"/>
      <c r="H25" s="427"/>
      <c r="I25" s="427"/>
    </row>
    <row r="26" spans="1:9" x14ac:dyDescent="0.2">
      <c r="A26" s="45"/>
      <c r="B26" s="52"/>
      <c r="C26" s="49"/>
      <c r="D26" s="420"/>
      <c r="E26" s="90"/>
      <c r="F26" s="90"/>
      <c r="G26" s="90"/>
      <c r="H26" s="426"/>
      <c r="I26" s="426"/>
    </row>
    <row r="27" spans="1:9" x14ac:dyDescent="0.2">
      <c r="A27" s="45">
        <v>7</v>
      </c>
      <c r="B27" s="12" t="s">
        <v>125</v>
      </c>
      <c r="C27" s="47">
        <f>'PLANILHA ORÇAMENTARIA'!I104</f>
        <v>0</v>
      </c>
      <c r="D27" s="420" t="e">
        <f>C27/C60*100%</f>
        <v>#DIV/0!</v>
      </c>
      <c r="E27" s="90"/>
      <c r="F27" s="427"/>
      <c r="G27" s="427"/>
      <c r="H27" s="427"/>
      <c r="I27" s="427"/>
    </row>
    <row r="28" spans="1:9" x14ac:dyDescent="0.2">
      <c r="A28" s="45"/>
      <c r="B28" s="52"/>
      <c r="C28" s="49"/>
      <c r="D28" s="420"/>
      <c r="E28" s="426"/>
      <c r="F28" s="429"/>
      <c r="G28" s="426"/>
      <c r="H28" s="426"/>
      <c r="I28" s="426"/>
    </row>
    <row r="29" spans="1:9" x14ac:dyDescent="0.2">
      <c r="A29" s="45">
        <v>8</v>
      </c>
      <c r="B29" s="12" t="s">
        <v>134</v>
      </c>
      <c r="C29" s="47">
        <f>'PLANILHA ORÇAMENTARIA'!I113</f>
        <v>0</v>
      </c>
      <c r="D29" s="420" t="e">
        <f>C29/C60*100%</f>
        <v>#DIV/0!</v>
      </c>
      <c r="E29" s="90"/>
      <c r="F29" s="428"/>
      <c r="G29" s="427"/>
      <c r="H29" s="427"/>
      <c r="I29" s="427"/>
    </row>
    <row r="30" spans="1:9" x14ac:dyDescent="0.2">
      <c r="A30" s="45"/>
      <c r="B30" s="52"/>
      <c r="C30" s="49"/>
      <c r="D30" s="420"/>
      <c r="E30" s="426"/>
      <c r="F30" s="426"/>
      <c r="G30" s="426"/>
      <c r="H30" s="426"/>
      <c r="I30" s="105"/>
    </row>
    <row r="31" spans="1:9" x14ac:dyDescent="0.2">
      <c r="A31" s="45">
        <v>9</v>
      </c>
      <c r="B31" s="12" t="s">
        <v>137</v>
      </c>
      <c r="C31" s="47">
        <f>'PLANILHA ORÇAMENTARIA'!I116</f>
        <v>0</v>
      </c>
      <c r="D31" s="420" t="e">
        <f>C31/C60*100%</f>
        <v>#DIV/0!</v>
      </c>
      <c r="E31" s="90"/>
      <c r="F31" s="90"/>
      <c r="G31" s="427"/>
      <c r="H31" s="427"/>
      <c r="I31" s="427"/>
    </row>
    <row r="32" spans="1:9" x14ac:dyDescent="0.2">
      <c r="A32" s="45"/>
      <c r="B32" s="52"/>
      <c r="C32" s="49"/>
      <c r="D32" s="420"/>
      <c r="E32" s="90"/>
      <c r="F32" s="90"/>
      <c r="G32" s="426"/>
      <c r="H32" s="426"/>
      <c r="I32" s="426"/>
    </row>
    <row r="33" spans="1:9" x14ac:dyDescent="0.2">
      <c r="A33" s="45">
        <v>10</v>
      </c>
      <c r="B33" s="12" t="s">
        <v>1101</v>
      </c>
      <c r="C33" s="47">
        <f>'PLANILHA ORÇAMENTARIA'!I142</f>
        <v>0</v>
      </c>
      <c r="D33" s="420" t="e">
        <f>C33/C60*100%</f>
        <v>#DIV/0!</v>
      </c>
      <c r="E33" s="90"/>
      <c r="F33" s="90"/>
      <c r="G33" s="427"/>
      <c r="H33" s="427"/>
      <c r="I33" s="427"/>
    </row>
    <row r="34" spans="1:9" x14ac:dyDescent="0.2">
      <c r="A34" s="45"/>
      <c r="B34" s="52"/>
      <c r="C34" s="49"/>
      <c r="D34" s="420"/>
      <c r="E34" s="90"/>
      <c r="F34" s="90"/>
      <c r="G34" s="426"/>
      <c r="H34" s="426"/>
      <c r="I34" s="426"/>
    </row>
    <row r="35" spans="1:9" x14ac:dyDescent="0.2">
      <c r="A35" s="45">
        <v>11</v>
      </c>
      <c r="B35" s="12" t="s">
        <v>161</v>
      </c>
      <c r="C35" s="47">
        <f>'PLANILHA ORÇAMENTARIA'!I152</f>
        <v>0</v>
      </c>
      <c r="D35" s="420" t="e">
        <f>C35/C60*100%</f>
        <v>#DIV/0!</v>
      </c>
      <c r="E35" s="90"/>
      <c r="F35" s="90"/>
      <c r="G35" s="90"/>
      <c r="H35" s="427"/>
      <c r="I35" s="427"/>
    </row>
    <row r="36" spans="1:9" x14ac:dyDescent="0.2">
      <c r="A36" s="45"/>
      <c r="B36" s="52"/>
      <c r="C36" s="49"/>
      <c r="D36" s="420"/>
      <c r="E36" s="90"/>
      <c r="F36" s="90"/>
      <c r="G36" s="90"/>
      <c r="H36" s="426"/>
      <c r="I36" s="426"/>
    </row>
    <row r="37" spans="1:9" x14ac:dyDescent="0.2">
      <c r="A37" s="45">
        <v>12</v>
      </c>
      <c r="B37" s="12" t="s">
        <v>168</v>
      </c>
      <c r="C37" s="47">
        <f>'PLANILHA ORÇAMENTARIA'!I153</f>
        <v>0</v>
      </c>
      <c r="D37" s="420" t="e">
        <f>C37/C60*100%</f>
        <v>#DIV/0!</v>
      </c>
      <c r="E37" s="90"/>
      <c r="F37" s="430"/>
      <c r="G37" s="427"/>
      <c r="H37" s="427"/>
      <c r="I37" s="427"/>
    </row>
    <row r="38" spans="1:9" x14ac:dyDescent="0.2">
      <c r="A38" s="45"/>
      <c r="B38" s="52"/>
      <c r="C38" s="49"/>
      <c r="D38" s="420"/>
      <c r="E38" s="426"/>
      <c r="F38" s="426"/>
      <c r="G38" s="426"/>
      <c r="H38" s="426"/>
      <c r="I38" s="426"/>
    </row>
    <row r="39" spans="1:9" x14ac:dyDescent="0.2">
      <c r="A39" s="45">
        <v>13</v>
      </c>
      <c r="B39" s="30" t="s">
        <v>185</v>
      </c>
      <c r="C39" s="47">
        <f>'PLANILHA ORÇAMENTARIA'!I167</f>
        <v>0</v>
      </c>
      <c r="D39" s="420" t="e">
        <f>C39/C60*100%</f>
        <v>#DIV/0!</v>
      </c>
      <c r="E39" s="90"/>
      <c r="F39" s="428"/>
      <c r="G39" s="428"/>
      <c r="H39" s="428"/>
      <c r="I39" s="427"/>
    </row>
    <row r="40" spans="1:9" x14ac:dyDescent="0.2">
      <c r="A40" s="45"/>
      <c r="B40" s="52"/>
      <c r="C40" s="49"/>
      <c r="D40" s="420"/>
      <c r="E40" s="426"/>
      <c r="F40" s="426"/>
      <c r="G40" s="426"/>
      <c r="H40" s="426"/>
      <c r="I40" s="426"/>
    </row>
    <row r="41" spans="1:9" x14ac:dyDescent="0.2">
      <c r="A41" s="45">
        <v>14</v>
      </c>
      <c r="B41" s="12" t="s">
        <v>197</v>
      </c>
      <c r="C41" s="47">
        <f>'PLANILHA ORÇAMENTARIA'!I179</f>
        <v>0</v>
      </c>
      <c r="D41" s="420" t="e">
        <f>C41/C60*100%</f>
        <v>#DIV/0!</v>
      </c>
      <c r="E41" s="90"/>
      <c r="F41" s="428"/>
      <c r="G41" s="427"/>
      <c r="H41" s="427"/>
      <c r="I41" s="427"/>
    </row>
    <row r="42" spans="1:9" x14ac:dyDescent="0.2">
      <c r="A42" s="45"/>
      <c r="B42" s="52"/>
      <c r="C42" s="49"/>
      <c r="D42" s="420"/>
      <c r="E42" s="426"/>
      <c r="F42" s="426"/>
      <c r="G42" s="426"/>
      <c r="H42" s="426"/>
      <c r="I42" s="426"/>
    </row>
    <row r="43" spans="1:9" x14ac:dyDescent="0.2">
      <c r="A43" s="45">
        <v>15</v>
      </c>
      <c r="B43" s="12" t="s">
        <v>208</v>
      </c>
      <c r="C43" s="47">
        <f>'PLANILHA ORÇAMENTARIA'!I190</f>
        <v>0</v>
      </c>
      <c r="D43" s="420" t="e">
        <f>C43/C60*100%</f>
        <v>#DIV/0!</v>
      </c>
      <c r="E43" s="90"/>
      <c r="F43" s="427"/>
      <c r="G43" s="427"/>
      <c r="H43" s="427"/>
      <c r="I43" s="427"/>
    </row>
    <row r="44" spans="1:9" x14ac:dyDescent="0.2">
      <c r="A44" s="45"/>
      <c r="B44" s="52"/>
      <c r="C44" s="49"/>
      <c r="D44" s="420"/>
      <c r="E44" s="90"/>
      <c r="F44" s="105"/>
      <c r="G44" s="105"/>
      <c r="H44" s="426"/>
      <c r="I44" s="426"/>
    </row>
    <row r="45" spans="1:9" x14ac:dyDescent="0.2">
      <c r="A45" s="45">
        <v>16</v>
      </c>
      <c r="B45" s="12" t="s">
        <v>249</v>
      </c>
      <c r="C45" s="47">
        <f>'PLANILHA ORÇAMENTARIA'!I216</f>
        <v>0</v>
      </c>
      <c r="D45" s="420" t="e">
        <f>C45/C60*100%</f>
        <v>#DIV/0!</v>
      </c>
      <c r="E45" s="90"/>
      <c r="F45" s="427"/>
      <c r="G45" s="427"/>
      <c r="H45" s="427"/>
      <c r="I45" s="427"/>
    </row>
    <row r="46" spans="1:9" x14ac:dyDescent="0.2">
      <c r="A46" s="45"/>
      <c r="B46" s="52"/>
      <c r="C46" s="49"/>
      <c r="D46" s="420"/>
      <c r="E46" s="90"/>
      <c r="F46" s="426"/>
      <c r="G46" s="426"/>
      <c r="H46" s="426"/>
      <c r="I46" s="426"/>
    </row>
    <row r="47" spans="1:9" x14ac:dyDescent="0.2">
      <c r="A47" s="45">
        <v>17</v>
      </c>
      <c r="B47" s="12" t="s">
        <v>286</v>
      </c>
      <c r="C47" s="47">
        <f>'PLANILHA ORÇAMENTARIA'!I246</f>
        <v>0</v>
      </c>
      <c r="D47" s="420" t="e">
        <f>C47/C60*100%</f>
        <v>#DIV/0!</v>
      </c>
      <c r="E47" s="90"/>
      <c r="F47" s="428"/>
      <c r="G47" s="428"/>
      <c r="H47" s="427"/>
      <c r="I47" s="427"/>
    </row>
    <row r="48" spans="1:9" x14ac:dyDescent="0.2">
      <c r="A48" s="48"/>
      <c r="B48" s="52"/>
      <c r="C48" s="49"/>
      <c r="D48" s="420"/>
      <c r="E48" s="90"/>
      <c r="F48" s="105"/>
      <c r="G48" s="426"/>
      <c r="H48" s="426"/>
      <c r="I48" s="426"/>
    </row>
    <row r="49" spans="1:11" x14ac:dyDescent="0.2">
      <c r="A49" s="53">
        <v>18</v>
      </c>
      <c r="B49" s="12" t="s">
        <v>299</v>
      </c>
      <c r="C49" s="47">
        <f>'PLANILHA ORÇAMENTARIA'!I257</f>
        <v>0</v>
      </c>
      <c r="D49" s="420" t="e">
        <f>C49/C60*100%</f>
        <v>#DIV/0!</v>
      </c>
      <c r="E49" s="90"/>
      <c r="F49" s="430"/>
      <c r="G49" s="430"/>
      <c r="H49" s="430"/>
      <c r="I49" s="430"/>
      <c r="J49" s="54"/>
      <c r="K49" s="55"/>
    </row>
    <row r="50" spans="1:11" x14ac:dyDescent="0.2">
      <c r="A50" s="53"/>
      <c r="B50" s="52"/>
      <c r="C50" s="49"/>
      <c r="D50" s="420"/>
      <c r="E50" s="426"/>
      <c r="F50" s="426"/>
      <c r="G50" s="426"/>
      <c r="H50" s="426"/>
      <c r="I50" s="426"/>
      <c r="J50" s="55"/>
      <c r="K50" s="55"/>
    </row>
    <row r="51" spans="1:11" x14ac:dyDescent="0.2">
      <c r="A51" s="53">
        <v>19</v>
      </c>
      <c r="B51" s="12" t="s">
        <v>340</v>
      </c>
      <c r="C51" s="47">
        <f>'PLANILHA ORÇAMENTARIA'!I295</f>
        <v>0</v>
      </c>
      <c r="D51" s="420" t="e">
        <f>C51/C60*100%</f>
        <v>#DIV/0!</v>
      </c>
      <c r="E51" s="90"/>
      <c r="F51" s="105"/>
      <c r="G51" s="105"/>
      <c r="H51" s="424"/>
      <c r="I51" s="424"/>
      <c r="J51" s="56"/>
    </row>
    <row r="52" spans="1:11" x14ac:dyDescent="0.2">
      <c r="A52" s="53"/>
      <c r="B52" s="52"/>
      <c r="C52" s="49"/>
      <c r="D52" s="420"/>
      <c r="E52" s="90"/>
      <c r="F52" s="105"/>
      <c r="G52" s="105"/>
      <c r="H52" s="426"/>
      <c r="I52" s="426"/>
    </row>
    <row r="53" spans="1:11" ht="25.5" x14ac:dyDescent="0.2">
      <c r="A53" s="53">
        <v>20</v>
      </c>
      <c r="B53" s="262" t="s">
        <v>372</v>
      </c>
      <c r="C53" s="47">
        <f>'PLANILHA ORÇAMENTARIA'!I298</f>
        <v>0</v>
      </c>
      <c r="D53" s="420" t="e">
        <f>C53/C60*100%</f>
        <v>#DIV/0!</v>
      </c>
      <c r="E53" s="90"/>
      <c r="F53" s="430"/>
      <c r="G53" s="430"/>
      <c r="H53" s="430"/>
      <c r="I53" s="430"/>
    </row>
    <row r="54" spans="1:11" x14ac:dyDescent="0.2">
      <c r="A54" s="53"/>
      <c r="B54" s="52"/>
      <c r="C54" s="49"/>
      <c r="D54" s="420"/>
      <c r="E54" s="426"/>
      <c r="F54" s="426"/>
      <c r="G54" s="426"/>
      <c r="H54" s="426"/>
      <c r="I54" s="426"/>
    </row>
    <row r="55" spans="1:11" x14ac:dyDescent="0.2">
      <c r="A55" s="53">
        <v>21</v>
      </c>
      <c r="B55" s="12" t="s">
        <v>357</v>
      </c>
      <c r="C55" s="47">
        <f>'PLANILHA ORÇAMENTARIA'!I307</f>
        <v>0</v>
      </c>
      <c r="D55" s="420" t="e">
        <f>C55/C60*100%</f>
        <v>#DIV/0!</v>
      </c>
      <c r="E55" s="430"/>
      <c r="F55" s="430"/>
      <c r="G55" s="430"/>
      <c r="H55" s="430"/>
      <c r="I55" s="430"/>
    </row>
    <row r="56" spans="1:11" x14ac:dyDescent="0.2">
      <c r="A56" s="53"/>
      <c r="B56" s="52"/>
      <c r="C56" s="49"/>
      <c r="D56" s="421"/>
      <c r="E56" s="426"/>
      <c r="F56" s="426"/>
      <c r="G56" s="426"/>
      <c r="H56" s="426"/>
      <c r="I56" s="426"/>
    </row>
    <row r="57" spans="1:11" x14ac:dyDescent="0.2">
      <c r="A57" s="53">
        <v>22</v>
      </c>
      <c r="B57" s="12" t="s">
        <v>365</v>
      </c>
      <c r="C57" s="47">
        <f>'PLANILHA ORÇAMENTARIA'!I323</f>
        <v>0</v>
      </c>
      <c r="D57" s="420" t="e">
        <f>C57/C60*100%</f>
        <v>#DIV/0!</v>
      </c>
      <c r="E57" s="90"/>
      <c r="F57" s="105"/>
      <c r="G57" s="105"/>
      <c r="H57" s="105"/>
      <c r="I57" s="430"/>
    </row>
    <row r="58" spans="1:11" x14ac:dyDescent="0.2">
      <c r="A58" s="48"/>
      <c r="B58" s="52"/>
      <c r="C58" s="49"/>
      <c r="D58" s="422"/>
      <c r="E58" s="27"/>
      <c r="F58" s="27"/>
      <c r="G58" s="27"/>
      <c r="H58" s="27"/>
      <c r="I58" s="50"/>
    </row>
    <row r="59" spans="1:11" ht="15" thickBot="1" x14ac:dyDescent="0.25">
      <c r="A59" s="43"/>
      <c r="B59" s="43"/>
      <c r="C59" s="57"/>
      <c r="D59" s="1"/>
      <c r="E59" s="27"/>
      <c r="F59" s="27"/>
      <c r="G59" s="27"/>
      <c r="H59" s="27"/>
      <c r="I59" s="27"/>
    </row>
    <row r="60" spans="1:11" ht="15" thickBot="1" x14ac:dyDescent="0.25">
      <c r="A60" s="315" t="s">
        <v>373</v>
      </c>
      <c r="B60" s="315"/>
      <c r="C60" s="58">
        <f>SUM(C15:C58)</f>
        <v>0</v>
      </c>
      <c r="D60" s="59" t="e">
        <f>SUM(D15:D57)</f>
        <v>#DIV/0!</v>
      </c>
      <c r="E60" s="432">
        <f>E16+E18+E20</f>
        <v>0</v>
      </c>
      <c r="F60" s="433">
        <f>F20+F22+F24+F30+F38+F40+F42+F46+F50+F56</f>
        <v>0</v>
      </c>
      <c r="G60" s="434">
        <f>G22+G24+G28+G32+G34+G38+G40+G42+G46+G50+G56</f>
        <v>0</v>
      </c>
      <c r="H60" s="432">
        <f>H24+H26+H32+H34+H36+H38+H40+H42+H44+H46+H48+H50+H52+H54+H56</f>
        <v>0</v>
      </c>
      <c r="I60" s="433">
        <f>I26+I32+I34+I36+I44+I46+I48+I50+I52+I54+I56+I58</f>
        <v>0</v>
      </c>
      <c r="J60" s="60"/>
    </row>
    <row r="61" spans="1:11" ht="15" thickBot="1" x14ac:dyDescent="0.25">
      <c r="A61" s="314" t="s">
        <v>374</v>
      </c>
      <c r="B61" s="314"/>
      <c r="C61" s="61"/>
      <c r="D61" s="44"/>
      <c r="E61" s="431">
        <f>E60</f>
        <v>0</v>
      </c>
      <c r="F61" s="431">
        <f t="shared" ref="F61:H61" si="0">F60+E61</f>
        <v>0</v>
      </c>
      <c r="G61" s="431">
        <f t="shared" si="0"/>
        <v>0</v>
      </c>
      <c r="H61" s="431">
        <f t="shared" si="0"/>
        <v>0</v>
      </c>
      <c r="I61" s="431">
        <f>I60+H61</f>
        <v>0</v>
      </c>
    </row>
    <row r="62" spans="1:11" x14ac:dyDescent="0.2">
      <c r="A62" s="43"/>
      <c r="B62" s="43"/>
      <c r="C62" s="57"/>
      <c r="D62" s="1"/>
      <c r="E62" s="62"/>
      <c r="F62" s="62"/>
      <c r="G62" s="62"/>
      <c r="H62" s="62"/>
      <c r="I62" s="62"/>
      <c r="J62" s="55"/>
    </row>
    <row r="63" spans="1:11" x14ac:dyDescent="0.2">
      <c r="A63" s="281"/>
      <c r="B63" s="282"/>
      <c r="C63" s="282"/>
      <c r="D63" s="282"/>
      <c r="E63" s="282"/>
      <c r="F63" s="282"/>
      <c r="G63" s="282"/>
      <c r="H63" s="282"/>
      <c r="I63" s="283"/>
    </row>
    <row r="64" spans="1:11" x14ac:dyDescent="0.2">
      <c r="A64" s="284"/>
      <c r="B64" s="285"/>
      <c r="C64" s="285"/>
      <c r="D64" s="285"/>
      <c r="E64" s="285"/>
      <c r="F64" s="285"/>
      <c r="G64" s="285"/>
      <c r="H64" s="285"/>
      <c r="I64" s="286"/>
    </row>
    <row r="65" spans="1:9" x14ac:dyDescent="0.2">
      <c r="A65" s="284"/>
      <c r="B65" s="285"/>
      <c r="C65" s="285"/>
      <c r="D65" s="285"/>
      <c r="E65" s="285"/>
      <c r="F65" s="285"/>
      <c r="G65" s="285"/>
      <c r="H65" s="285"/>
      <c r="I65" s="286"/>
    </row>
    <row r="66" spans="1:9" x14ac:dyDescent="0.2">
      <c r="A66" s="284"/>
      <c r="B66" s="285"/>
      <c r="C66" s="285"/>
      <c r="D66" s="285"/>
      <c r="E66" s="285"/>
      <c r="F66" s="285"/>
      <c r="G66" s="285"/>
      <c r="H66" s="285"/>
      <c r="I66" s="286"/>
    </row>
    <row r="67" spans="1:9" x14ac:dyDescent="0.2">
      <c r="A67" s="284"/>
      <c r="B67" s="285"/>
      <c r="C67" s="285"/>
      <c r="D67" s="285"/>
      <c r="E67" s="285"/>
      <c r="F67" s="285"/>
      <c r="G67" s="285"/>
      <c r="H67" s="285"/>
      <c r="I67" s="286"/>
    </row>
    <row r="68" spans="1:9" x14ac:dyDescent="0.2">
      <c r="A68" s="284"/>
      <c r="B68" s="285"/>
      <c r="C68" s="285"/>
      <c r="D68" s="285"/>
      <c r="E68" s="285"/>
      <c r="F68" s="285"/>
      <c r="G68" s="285"/>
      <c r="H68" s="285"/>
      <c r="I68" s="286"/>
    </row>
    <row r="69" spans="1:9" x14ac:dyDescent="0.2">
      <c r="A69" s="284"/>
      <c r="B69" s="285"/>
      <c r="C69" s="285"/>
      <c r="D69" s="285"/>
      <c r="E69" s="285"/>
      <c r="F69" s="285"/>
      <c r="G69" s="285"/>
      <c r="H69" s="285"/>
      <c r="I69" s="286"/>
    </row>
    <row r="70" spans="1:9" x14ac:dyDescent="0.2">
      <c r="A70" s="284"/>
      <c r="B70" s="285"/>
      <c r="C70" s="285"/>
      <c r="D70" s="285"/>
      <c r="E70" s="285"/>
      <c r="F70" s="285"/>
      <c r="G70" s="285"/>
      <c r="H70" s="285"/>
      <c r="I70" s="286"/>
    </row>
    <row r="71" spans="1:9" x14ac:dyDescent="0.2">
      <c r="A71" s="287"/>
      <c r="B71" s="288"/>
      <c r="C71" s="288"/>
      <c r="D71" s="288"/>
      <c r="E71" s="288"/>
      <c r="F71" s="288"/>
      <c r="G71" s="288"/>
      <c r="H71" s="288"/>
      <c r="I71" s="289"/>
    </row>
  </sheetData>
  <mergeCells count="10">
    <mergeCell ref="A63:I71"/>
    <mergeCell ref="A9:G9"/>
    <mergeCell ref="A61:B61"/>
    <mergeCell ref="A1:I5"/>
    <mergeCell ref="A7:I7"/>
    <mergeCell ref="A8:D8"/>
    <mergeCell ref="A60:B60"/>
    <mergeCell ref="A11:I11"/>
    <mergeCell ref="E12:I12"/>
    <mergeCell ref="A10:G10"/>
  </mergeCells>
  <pageMargins left="0.23622047244094491" right="0.23622047244094491" top="0.74803149606299213" bottom="0.74803149606299213" header="0.31496062992125984" footer="0.31496062992125984"/>
  <pageSetup paperSize="9" firstPageNumber="0" fitToHeight="0" orientation="landscape"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7"/>
  <sheetViews>
    <sheetView topLeftCell="A88" zoomScaleNormal="100" workbookViewId="0">
      <selection activeCell="F89" sqref="A89:F97"/>
    </sheetView>
  </sheetViews>
  <sheetFormatPr defaultRowHeight="15" x14ac:dyDescent="0.2"/>
  <cols>
    <col min="1" max="1" width="9.125" style="63" customWidth="1"/>
    <col min="2" max="2" width="36.5" style="64" customWidth="1"/>
    <col min="3" max="3" width="6.375" style="65" customWidth="1"/>
    <col min="4" max="4" width="8.375" style="65" customWidth="1"/>
    <col min="5" max="5" width="10.5" style="65" bestFit="1" customWidth="1"/>
    <col min="6" max="6" width="10.5" style="65" customWidth="1"/>
    <col min="7" max="1025" width="9" customWidth="1"/>
  </cols>
  <sheetData>
    <row r="1" spans="1:6" ht="15" customHeight="1" x14ac:dyDescent="0.2">
      <c r="A1" s="330"/>
      <c r="B1" s="331"/>
      <c r="C1" s="331"/>
      <c r="D1" s="331"/>
      <c r="E1" s="331"/>
      <c r="F1" s="332"/>
    </row>
    <row r="2" spans="1:6" ht="15" customHeight="1" x14ac:dyDescent="0.2">
      <c r="A2" s="333"/>
      <c r="B2" s="334"/>
      <c r="C2" s="334"/>
      <c r="D2" s="334"/>
      <c r="E2" s="334"/>
      <c r="F2" s="335"/>
    </row>
    <row r="3" spans="1:6" ht="15" customHeight="1" x14ac:dyDescent="0.2">
      <c r="A3" s="333"/>
      <c r="B3" s="334"/>
      <c r="C3" s="334"/>
      <c r="D3" s="334"/>
      <c r="E3" s="334"/>
      <c r="F3" s="335"/>
    </row>
    <row r="4" spans="1:6" ht="15" customHeight="1" x14ac:dyDescent="0.2">
      <c r="A4" s="333"/>
      <c r="B4" s="334"/>
      <c r="C4" s="334"/>
      <c r="D4" s="334"/>
      <c r="E4" s="334"/>
      <c r="F4" s="335"/>
    </row>
    <row r="5" spans="1:6" ht="14.25" x14ac:dyDescent="0.2">
      <c r="A5" s="336"/>
      <c r="B5" s="337"/>
      <c r="C5" s="337"/>
      <c r="D5" s="337"/>
      <c r="E5" s="337"/>
      <c r="F5" s="338"/>
    </row>
    <row r="6" spans="1:6" ht="14.25" x14ac:dyDescent="0.2">
      <c r="A6" s="340" t="s">
        <v>735</v>
      </c>
      <c r="B6" s="341"/>
      <c r="C6" s="341"/>
      <c r="D6" s="341"/>
      <c r="E6" s="341"/>
      <c r="F6" s="341"/>
    </row>
    <row r="7" spans="1:6" ht="24" customHeight="1" x14ac:dyDescent="0.2">
      <c r="A7" s="339" t="s">
        <v>736</v>
      </c>
      <c r="B7" s="339"/>
      <c r="C7" s="339"/>
      <c r="D7" s="339"/>
      <c r="E7" s="339"/>
      <c r="F7" s="339"/>
    </row>
    <row r="8" spans="1:6" ht="14.25" x14ac:dyDescent="0.2">
      <c r="A8" s="327" t="s">
        <v>430</v>
      </c>
      <c r="B8" s="328"/>
      <c r="C8" s="328"/>
      <c r="D8" s="328"/>
      <c r="E8" s="328"/>
      <c r="F8" s="329"/>
    </row>
    <row r="9" spans="1:6" ht="26.25" customHeight="1" x14ac:dyDescent="0.2">
      <c r="A9" s="326" t="s">
        <v>1076</v>
      </c>
      <c r="B9" s="326"/>
      <c r="C9" s="326"/>
      <c r="D9" s="326"/>
      <c r="E9" s="326"/>
      <c r="F9" s="326"/>
    </row>
    <row r="10" spans="1:6" ht="14.25" customHeight="1" x14ac:dyDescent="0.2">
      <c r="A10" s="324" t="s">
        <v>467</v>
      </c>
      <c r="B10" s="324"/>
      <c r="C10" s="324"/>
      <c r="D10" s="324"/>
      <c r="E10" s="324"/>
      <c r="F10" s="324"/>
    </row>
    <row r="11" spans="1:6" ht="14.25" customHeight="1" x14ac:dyDescent="0.2">
      <c r="A11" s="251" t="s">
        <v>375</v>
      </c>
      <c r="B11" s="85" t="s">
        <v>376</v>
      </c>
      <c r="C11" s="85" t="s">
        <v>377</v>
      </c>
      <c r="D11" s="85" t="s">
        <v>378</v>
      </c>
      <c r="E11" s="85" t="s">
        <v>379</v>
      </c>
      <c r="F11" s="85" t="s">
        <v>380</v>
      </c>
    </row>
    <row r="12" spans="1:6" ht="14.25" customHeight="1" x14ac:dyDescent="0.2">
      <c r="A12" s="325" t="s">
        <v>381</v>
      </c>
      <c r="B12" s="325"/>
      <c r="C12" s="325"/>
      <c r="D12" s="325"/>
      <c r="E12" s="325"/>
      <c r="F12" s="325"/>
    </row>
    <row r="13" spans="1:6" ht="63.75" x14ac:dyDescent="0.2">
      <c r="A13" s="251" t="s">
        <v>951</v>
      </c>
      <c r="B13" s="86" t="s">
        <v>1077</v>
      </c>
      <c r="C13" s="85" t="s">
        <v>377</v>
      </c>
      <c r="D13" s="87">
        <v>1</v>
      </c>
      <c r="E13" s="88">
        <v>443.39</v>
      </c>
      <c r="F13" s="88">
        <f>ROUND(E13*D13,2)</f>
        <v>443.39</v>
      </c>
    </row>
    <row r="14" spans="1:6" ht="14.25" customHeight="1" x14ac:dyDescent="0.2">
      <c r="A14" s="323" t="s">
        <v>382</v>
      </c>
      <c r="B14" s="323"/>
      <c r="C14" s="323"/>
      <c r="D14" s="323"/>
      <c r="E14" s="323"/>
      <c r="F14" s="227">
        <f>SUM(F13:F13)</f>
        <v>443.39</v>
      </c>
    </row>
    <row r="15" spans="1:6" ht="14.25" customHeight="1" x14ac:dyDescent="0.2">
      <c r="A15" s="323" t="s">
        <v>386</v>
      </c>
      <c r="B15" s="323"/>
      <c r="C15" s="323"/>
      <c r="D15" s="323"/>
      <c r="E15" s="323"/>
      <c r="F15" s="88">
        <f>(F14/0.99)</f>
        <v>447.86868686868684</v>
      </c>
    </row>
    <row r="16" spans="1:6" ht="14.25" customHeight="1" x14ac:dyDescent="0.2">
      <c r="A16" s="324" t="s">
        <v>1078</v>
      </c>
      <c r="B16" s="324"/>
      <c r="C16" s="324"/>
      <c r="D16" s="324"/>
      <c r="E16" s="324"/>
      <c r="F16" s="324"/>
    </row>
    <row r="17" spans="1:6" ht="14.25" customHeight="1" x14ac:dyDescent="0.2">
      <c r="A17" s="324" t="s">
        <v>1079</v>
      </c>
      <c r="B17" s="324"/>
      <c r="C17" s="324"/>
      <c r="D17" s="324"/>
      <c r="E17" s="324"/>
      <c r="F17" s="324"/>
    </row>
    <row r="18" spans="1:6" ht="14.25" x14ac:dyDescent="0.2">
      <c r="A18" s="251"/>
      <c r="B18" s="251"/>
      <c r="C18" s="251"/>
      <c r="D18" s="251"/>
      <c r="E18" s="251"/>
      <c r="F18" s="251"/>
    </row>
    <row r="19" spans="1:6" ht="17.25" customHeight="1" x14ac:dyDescent="0.2">
      <c r="A19" s="327" t="s">
        <v>387</v>
      </c>
      <c r="B19" s="328"/>
      <c r="C19" s="328"/>
      <c r="D19" s="328"/>
      <c r="E19" s="328"/>
      <c r="F19" s="329"/>
    </row>
    <row r="20" spans="1:6" ht="26.25" customHeight="1" x14ac:dyDescent="0.2">
      <c r="A20" s="326" t="s">
        <v>468</v>
      </c>
      <c r="B20" s="326"/>
      <c r="C20" s="326"/>
      <c r="D20" s="326"/>
      <c r="E20" s="326"/>
      <c r="F20" s="326"/>
    </row>
    <row r="21" spans="1:6" ht="17.25" customHeight="1" x14ac:dyDescent="0.2">
      <c r="A21" s="324" t="s">
        <v>467</v>
      </c>
      <c r="B21" s="324"/>
      <c r="C21" s="324"/>
      <c r="D21" s="324"/>
      <c r="E21" s="324"/>
      <c r="F21" s="324"/>
    </row>
    <row r="22" spans="1:6" ht="17.25" customHeight="1" x14ac:dyDescent="0.2">
      <c r="A22" s="226" t="s">
        <v>375</v>
      </c>
      <c r="B22" s="85" t="s">
        <v>376</v>
      </c>
      <c r="C22" s="85" t="s">
        <v>377</v>
      </c>
      <c r="D22" s="85" t="s">
        <v>378</v>
      </c>
      <c r="E22" s="85" t="s">
        <v>379</v>
      </c>
      <c r="F22" s="85" t="s">
        <v>380</v>
      </c>
    </row>
    <row r="23" spans="1:6" ht="17.25" customHeight="1" x14ac:dyDescent="0.2">
      <c r="A23" s="325" t="s">
        <v>381</v>
      </c>
      <c r="B23" s="325"/>
      <c r="C23" s="325"/>
      <c r="D23" s="325"/>
      <c r="E23" s="325"/>
      <c r="F23" s="325"/>
    </row>
    <row r="24" spans="1:6" ht="63.75" x14ac:dyDescent="0.2">
      <c r="A24" s="226">
        <v>3104</v>
      </c>
      <c r="B24" s="86" t="s">
        <v>389</v>
      </c>
      <c r="C24" s="85" t="s">
        <v>237</v>
      </c>
      <c r="D24" s="87">
        <v>1</v>
      </c>
      <c r="E24" s="88">
        <v>320.35000000000002</v>
      </c>
      <c r="F24" s="88">
        <f>ROUND(E24*D24,2)</f>
        <v>320.35000000000002</v>
      </c>
    </row>
    <row r="25" spans="1:6" ht="27" customHeight="1" x14ac:dyDescent="0.2">
      <c r="A25" s="226">
        <v>10507</v>
      </c>
      <c r="B25" s="86" t="s">
        <v>390</v>
      </c>
      <c r="C25" s="85" t="s">
        <v>30</v>
      </c>
      <c r="D25" s="87">
        <v>5.52</v>
      </c>
      <c r="E25" s="88">
        <v>192.3</v>
      </c>
      <c r="F25" s="88">
        <f>ROUND(E25*D25,2)</f>
        <v>1061.5</v>
      </c>
    </row>
    <row r="26" spans="1:6" ht="51" x14ac:dyDescent="0.2">
      <c r="A26" s="226">
        <v>11523</v>
      </c>
      <c r="B26" s="86" t="s">
        <v>391</v>
      </c>
      <c r="C26" s="85" t="s">
        <v>16</v>
      </c>
      <c r="D26" s="87">
        <v>1</v>
      </c>
      <c r="E26" s="88">
        <v>12.1</v>
      </c>
      <c r="F26" s="88">
        <f t="shared" ref="F26:F27" si="0">ROUND(E26*D26,2)</f>
        <v>12.1</v>
      </c>
    </row>
    <row r="27" spans="1:6" ht="21.75" customHeight="1" x14ac:dyDescent="0.2">
      <c r="A27" s="226">
        <v>11499</v>
      </c>
      <c r="B27" s="86" t="s">
        <v>392</v>
      </c>
      <c r="C27" s="85" t="s">
        <v>16</v>
      </c>
      <c r="D27" s="87">
        <v>1</v>
      </c>
      <c r="E27" s="88">
        <v>955.98</v>
      </c>
      <c r="F27" s="88">
        <f t="shared" si="0"/>
        <v>955.98</v>
      </c>
    </row>
    <row r="28" spans="1:6" ht="17.25" customHeight="1" x14ac:dyDescent="0.2">
      <c r="A28" s="323" t="s">
        <v>382</v>
      </c>
      <c r="B28" s="323"/>
      <c r="C28" s="323"/>
      <c r="D28" s="323"/>
      <c r="E28" s="323"/>
      <c r="F28" s="260">
        <f>SUM(F24:F27)</f>
        <v>2349.9299999999998</v>
      </c>
    </row>
    <row r="29" spans="1:6" ht="17.25" customHeight="1" x14ac:dyDescent="0.2">
      <c r="A29" s="325" t="s">
        <v>383</v>
      </c>
      <c r="B29" s="325"/>
      <c r="C29" s="325"/>
      <c r="D29" s="325"/>
      <c r="E29" s="325"/>
      <c r="F29" s="325"/>
    </row>
    <row r="30" spans="1:6" ht="17.25" customHeight="1" x14ac:dyDescent="0.2">
      <c r="A30" s="226">
        <v>10489</v>
      </c>
      <c r="B30" s="89" t="s">
        <v>393</v>
      </c>
      <c r="C30" s="85" t="s">
        <v>384</v>
      </c>
      <c r="D30" s="87">
        <v>0.63900000000000001</v>
      </c>
      <c r="E30" s="88">
        <v>13.85</v>
      </c>
      <c r="F30" s="88">
        <f>ROUND(E30*D30,2)</f>
        <v>8.85</v>
      </c>
    </row>
    <row r="31" spans="1:6" ht="17.25" customHeight="1" x14ac:dyDescent="0.2">
      <c r="A31" s="323" t="s">
        <v>385</v>
      </c>
      <c r="B31" s="323"/>
      <c r="C31" s="323"/>
      <c r="D31" s="323"/>
      <c r="E31" s="323"/>
      <c r="F31" s="88">
        <f>SUM(F30:F30)</f>
        <v>8.85</v>
      </c>
    </row>
    <row r="32" spans="1:6" ht="17.25" customHeight="1" x14ac:dyDescent="0.2">
      <c r="A32" s="323" t="s">
        <v>386</v>
      </c>
      <c r="B32" s="323"/>
      <c r="C32" s="323"/>
      <c r="D32" s="323"/>
      <c r="E32" s="323"/>
      <c r="F32" s="88">
        <f>F31+F28</f>
        <v>2358.7799999999997</v>
      </c>
    </row>
    <row r="33" spans="1:6" ht="17.25" customHeight="1" x14ac:dyDescent="0.2">
      <c r="A33" s="324" t="s">
        <v>952</v>
      </c>
      <c r="B33" s="324"/>
      <c r="C33" s="324"/>
      <c r="D33" s="324"/>
      <c r="E33" s="324"/>
      <c r="F33" s="324"/>
    </row>
    <row r="34" spans="1:6" ht="17.25" customHeight="1" x14ac:dyDescent="0.2">
      <c r="A34" s="324" t="s">
        <v>388</v>
      </c>
      <c r="B34" s="324"/>
      <c r="C34" s="324"/>
      <c r="D34" s="324"/>
      <c r="E34" s="324"/>
      <c r="F34" s="324"/>
    </row>
    <row r="35" spans="1:6" ht="17.25" customHeight="1" x14ac:dyDescent="0.2">
      <c r="A35" s="226"/>
      <c r="B35" s="89"/>
      <c r="C35" s="85"/>
      <c r="D35" s="85"/>
      <c r="E35" s="85"/>
      <c r="F35" s="85"/>
    </row>
    <row r="36" spans="1:6" ht="17.25" customHeight="1" x14ac:dyDescent="0.2">
      <c r="A36" s="343" t="s">
        <v>992</v>
      </c>
      <c r="B36" s="343"/>
      <c r="C36" s="343"/>
      <c r="D36" s="343"/>
      <c r="E36" s="343"/>
      <c r="F36" s="343"/>
    </row>
    <row r="37" spans="1:6" ht="38.25" customHeight="1" x14ac:dyDescent="0.2">
      <c r="A37" s="342" t="s">
        <v>425</v>
      </c>
      <c r="B37" s="342"/>
      <c r="C37" s="342"/>
      <c r="D37" s="342"/>
      <c r="E37" s="342"/>
      <c r="F37" s="342"/>
    </row>
    <row r="38" spans="1:6" ht="17.25" customHeight="1" x14ac:dyDescent="0.2">
      <c r="A38" s="344" t="s">
        <v>424</v>
      </c>
      <c r="B38" s="344"/>
      <c r="C38" s="344"/>
      <c r="D38" s="344"/>
      <c r="E38" s="344"/>
      <c r="F38" s="344"/>
    </row>
    <row r="39" spans="1:6" ht="17.25" customHeight="1" x14ac:dyDescent="0.2">
      <c r="A39" s="71" t="s">
        <v>375</v>
      </c>
      <c r="B39" s="71" t="s">
        <v>376</v>
      </c>
      <c r="C39" s="71" t="s">
        <v>377</v>
      </c>
      <c r="D39" s="71" t="s">
        <v>378</v>
      </c>
      <c r="E39" s="71" t="s">
        <v>379</v>
      </c>
      <c r="F39" s="71" t="s">
        <v>380</v>
      </c>
    </row>
    <row r="40" spans="1:6" ht="17.25" customHeight="1" x14ac:dyDescent="0.2">
      <c r="A40" s="348" t="s">
        <v>381</v>
      </c>
      <c r="B40" s="348"/>
      <c r="C40" s="348"/>
      <c r="D40" s="348"/>
      <c r="E40" s="348"/>
      <c r="F40" s="348"/>
    </row>
    <row r="41" spans="1:6" ht="39.75" customHeight="1" x14ac:dyDescent="0.2">
      <c r="A41" s="71" t="s">
        <v>395</v>
      </c>
      <c r="B41" s="75" t="s">
        <v>396</v>
      </c>
      <c r="C41" s="71" t="s">
        <v>397</v>
      </c>
      <c r="D41" s="73">
        <v>0.4</v>
      </c>
      <c r="E41" s="74">
        <v>396</v>
      </c>
      <c r="F41" s="74">
        <f>ROUND(E41*D41,2)</f>
        <v>158.4</v>
      </c>
    </row>
    <row r="42" spans="1:6" ht="30.75" customHeight="1" x14ac:dyDescent="0.2">
      <c r="A42" s="71" t="s">
        <v>398</v>
      </c>
      <c r="B42" s="75" t="s">
        <v>399</v>
      </c>
      <c r="C42" s="71" t="s">
        <v>377</v>
      </c>
      <c r="D42" s="73">
        <v>0.4</v>
      </c>
      <c r="E42" s="74">
        <v>68</v>
      </c>
      <c r="F42" s="74">
        <f>ROUND(E42*D42,2)</f>
        <v>27.2</v>
      </c>
    </row>
    <row r="43" spans="1:6" ht="31.5" customHeight="1" x14ac:dyDescent="0.2">
      <c r="A43" s="71" t="s">
        <v>400</v>
      </c>
      <c r="B43" s="75" t="s">
        <v>401</v>
      </c>
      <c r="C43" s="71" t="s">
        <v>377</v>
      </c>
      <c r="D43" s="73">
        <v>1.2</v>
      </c>
      <c r="E43" s="74">
        <v>5</v>
      </c>
      <c r="F43" s="74">
        <f>ROUND(E43*D43,2)</f>
        <v>6</v>
      </c>
    </row>
    <row r="44" spans="1:6" ht="30.75" customHeight="1" x14ac:dyDescent="0.2">
      <c r="A44" s="71" t="s">
        <v>402</v>
      </c>
      <c r="B44" s="75" t="s">
        <v>403</v>
      </c>
      <c r="C44" s="71" t="s">
        <v>404</v>
      </c>
      <c r="D44" s="73">
        <v>1.53</v>
      </c>
      <c r="E44" s="74">
        <v>15</v>
      </c>
      <c r="F44" s="74">
        <f>ROUND(E44*D44,2)</f>
        <v>22.95</v>
      </c>
    </row>
    <row r="45" spans="1:6" ht="17.25" customHeight="1" x14ac:dyDescent="0.2">
      <c r="A45" s="346" t="s">
        <v>382</v>
      </c>
      <c r="B45" s="346"/>
      <c r="C45" s="346"/>
      <c r="D45" s="346"/>
      <c r="E45" s="346"/>
      <c r="F45" s="74">
        <f>SUM(F41:F44)</f>
        <v>214.54999999999998</v>
      </c>
    </row>
    <row r="46" spans="1:6" ht="17.25" customHeight="1" x14ac:dyDescent="0.2">
      <c r="A46" s="346" t="s">
        <v>386</v>
      </c>
      <c r="B46" s="346"/>
      <c r="C46" s="346"/>
      <c r="D46" s="346"/>
      <c r="E46" s="346"/>
      <c r="F46" s="74">
        <f>F45/1.58</f>
        <v>135.79113924050631</v>
      </c>
    </row>
    <row r="47" spans="1:6" ht="17.25" customHeight="1" x14ac:dyDescent="0.2">
      <c r="A47" s="345" t="s">
        <v>954</v>
      </c>
      <c r="B47" s="345"/>
      <c r="C47" s="345"/>
      <c r="D47" s="345"/>
      <c r="E47" s="345"/>
      <c r="F47" s="345"/>
    </row>
    <row r="48" spans="1:6" ht="17.25" customHeight="1" x14ac:dyDescent="0.2">
      <c r="A48" s="345" t="s">
        <v>955</v>
      </c>
      <c r="B48" s="345"/>
      <c r="C48" s="345"/>
      <c r="D48" s="345"/>
      <c r="E48" s="345"/>
      <c r="F48" s="345"/>
    </row>
    <row r="49" spans="1:6" ht="17.25" customHeight="1" x14ac:dyDescent="0.2">
      <c r="A49" s="347"/>
      <c r="B49" s="347"/>
      <c r="C49" s="347"/>
      <c r="D49" s="347"/>
      <c r="E49" s="347"/>
      <c r="F49" s="347"/>
    </row>
    <row r="50" spans="1:6" ht="14.25" x14ac:dyDescent="0.2">
      <c r="A50" s="343" t="s">
        <v>993</v>
      </c>
      <c r="B50" s="343"/>
      <c r="C50" s="343"/>
      <c r="D50" s="343"/>
      <c r="E50" s="343"/>
      <c r="F50" s="343"/>
    </row>
    <row r="51" spans="1:6" ht="15" customHeight="1" x14ac:dyDescent="0.2">
      <c r="A51" s="342" t="s">
        <v>426</v>
      </c>
      <c r="B51" s="342"/>
      <c r="C51" s="342"/>
      <c r="D51" s="342"/>
      <c r="E51" s="342"/>
      <c r="F51" s="342"/>
    </row>
    <row r="52" spans="1:6" ht="14.25" x14ac:dyDescent="0.2">
      <c r="A52" s="344" t="s">
        <v>423</v>
      </c>
      <c r="B52" s="344"/>
      <c r="C52" s="344"/>
      <c r="D52" s="344"/>
      <c r="E52" s="344"/>
      <c r="F52" s="344"/>
    </row>
    <row r="53" spans="1:6" ht="14.25" x14ac:dyDescent="0.2">
      <c r="A53" s="78" t="s">
        <v>375</v>
      </c>
      <c r="B53" s="71" t="s">
        <v>376</v>
      </c>
      <c r="C53" s="71" t="s">
        <v>377</v>
      </c>
      <c r="D53" s="71" t="s">
        <v>378</v>
      </c>
      <c r="E53" s="71" t="s">
        <v>379</v>
      </c>
      <c r="F53" s="71" t="s">
        <v>380</v>
      </c>
    </row>
    <row r="54" spans="1:6" ht="14.25" x14ac:dyDescent="0.2">
      <c r="A54" s="348" t="s">
        <v>381</v>
      </c>
      <c r="B54" s="348"/>
      <c r="C54" s="348"/>
      <c r="D54" s="348"/>
      <c r="E54" s="348"/>
      <c r="F54" s="348"/>
    </row>
    <row r="55" spans="1:6" ht="25.5" x14ac:dyDescent="0.2">
      <c r="A55" s="78" t="s">
        <v>394</v>
      </c>
      <c r="B55" s="76" t="s">
        <v>224</v>
      </c>
      <c r="C55" s="71" t="s">
        <v>16</v>
      </c>
      <c r="D55" s="73">
        <v>1</v>
      </c>
      <c r="E55" s="74">
        <f>COTAÇÃO!D12</f>
        <v>79.05</v>
      </c>
      <c r="F55" s="74">
        <f>D55*E55</f>
        <v>79.05</v>
      </c>
    </row>
    <row r="56" spans="1:6" ht="14.25" x14ac:dyDescent="0.2">
      <c r="A56" s="346" t="s">
        <v>382</v>
      </c>
      <c r="B56" s="346"/>
      <c r="C56" s="346"/>
      <c r="D56" s="346"/>
      <c r="E56" s="346"/>
      <c r="F56" s="74">
        <f>SUM(F55:F55)</f>
        <v>79.05</v>
      </c>
    </row>
    <row r="57" spans="1:6" ht="14.25" x14ac:dyDescent="0.2">
      <c r="A57" s="348" t="s">
        <v>383</v>
      </c>
      <c r="B57" s="348"/>
      <c r="C57" s="348"/>
      <c r="D57" s="348"/>
      <c r="E57" s="348"/>
      <c r="F57" s="348"/>
    </row>
    <row r="58" spans="1:6" ht="14.25" x14ac:dyDescent="0.2">
      <c r="A58" s="80"/>
      <c r="B58" s="80"/>
      <c r="C58" s="80"/>
      <c r="D58" s="80"/>
      <c r="E58" s="80"/>
      <c r="F58" s="80"/>
    </row>
    <row r="59" spans="1:6" ht="14.25" x14ac:dyDescent="0.2">
      <c r="A59" s="346" t="s">
        <v>385</v>
      </c>
      <c r="B59" s="346"/>
      <c r="C59" s="346"/>
      <c r="D59" s="346"/>
      <c r="E59" s="346"/>
      <c r="F59" s="74">
        <f>SUM(F58:F58)</f>
        <v>0</v>
      </c>
    </row>
    <row r="60" spans="1:6" ht="14.25" x14ac:dyDescent="0.2">
      <c r="A60" s="346" t="s">
        <v>386</v>
      </c>
      <c r="B60" s="346"/>
      <c r="C60" s="346"/>
      <c r="D60" s="346"/>
      <c r="E60" s="346"/>
      <c r="F60" s="74">
        <f>F56</f>
        <v>79.05</v>
      </c>
    </row>
    <row r="61" spans="1:6" ht="14.25" x14ac:dyDescent="0.2">
      <c r="A61" s="345" t="s">
        <v>405</v>
      </c>
      <c r="B61" s="345"/>
      <c r="C61" s="345"/>
      <c r="D61" s="345"/>
      <c r="E61" s="345"/>
      <c r="F61" s="345"/>
    </row>
    <row r="62" spans="1:6" ht="14.25" x14ac:dyDescent="0.2">
      <c r="A62" s="345" t="s">
        <v>1081</v>
      </c>
      <c r="B62" s="345"/>
      <c r="C62" s="345"/>
      <c r="D62" s="345"/>
      <c r="E62" s="345"/>
      <c r="F62" s="345"/>
    </row>
    <row r="63" spans="1:6" ht="14.25" x14ac:dyDescent="0.2">
      <c r="A63" s="76"/>
      <c r="B63" s="77"/>
      <c r="C63" s="77"/>
      <c r="D63" s="77"/>
      <c r="E63" s="77"/>
      <c r="F63" s="77"/>
    </row>
    <row r="64" spans="1:6" ht="14.25" x14ac:dyDescent="0.2">
      <c r="A64" s="343" t="s">
        <v>994</v>
      </c>
      <c r="B64" s="343"/>
      <c r="C64" s="343"/>
      <c r="D64" s="343"/>
      <c r="E64" s="343"/>
      <c r="F64" s="343"/>
    </row>
    <row r="65" spans="1:6" ht="15" customHeight="1" x14ac:dyDescent="0.2">
      <c r="A65" s="342" t="s">
        <v>995</v>
      </c>
      <c r="B65" s="342"/>
      <c r="C65" s="342"/>
      <c r="D65" s="342"/>
      <c r="E65" s="342"/>
      <c r="F65" s="342"/>
    </row>
    <row r="66" spans="1:6" ht="14.25" x14ac:dyDescent="0.2">
      <c r="A66" s="344" t="s">
        <v>423</v>
      </c>
      <c r="B66" s="344"/>
      <c r="C66" s="344"/>
      <c r="D66" s="344"/>
      <c r="E66" s="344"/>
      <c r="F66" s="344"/>
    </row>
    <row r="67" spans="1:6" ht="14.25" x14ac:dyDescent="0.2">
      <c r="A67" s="78" t="s">
        <v>375</v>
      </c>
      <c r="B67" s="71" t="s">
        <v>376</v>
      </c>
      <c r="C67" s="71" t="s">
        <v>377</v>
      </c>
      <c r="D67" s="71" t="s">
        <v>378</v>
      </c>
      <c r="E67" s="71" t="s">
        <v>379</v>
      </c>
      <c r="F67" s="71" t="s">
        <v>380</v>
      </c>
    </row>
    <row r="68" spans="1:6" ht="14.25" x14ac:dyDescent="0.2">
      <c r="A68" s="348" t="s">
        <v>381</v>
      </c>
      <c r="B68" s="348"/>
      <c r="C68" s="348"/>
      <c r="D68" s="348"/>
      <c r="E68" s="348"/>
      <c r="F68" s="348"/>
    </row>
    <row r="69" spans="1:6" ht="25.5" x14ac:dyDescent="0.2">
      <c r="A69" s="78" t="s">
        <v>1001</v>
      </c>
      <c r="B69" s="76" t="str">
        <f>COTAÇÃO!B19</f>
        <v>BEBEDOURO INDUSTRIAL 200L EM INOX, MOTOR PRIMEIRA LINHA</v>
      </c>
      <c r="C69" s="71" t="s">
        <v>2</v>
      </c>
      <c r="D69" s="79">
        <v>1</v>
      </c>
      <c r="E69" s="74">
        <f>COTAÇÃO!D22</f>
        <v>2918.2999999999997</v>
      </c>
      <c r="F69" s="74">
        <f>D69*E69</f>
        <v>2918.2999999999997</v>
      </c>
    </row>
    <row r="70" spans="1:6" ht="14.25" x14ac:dyDescent="0.2">
      <c r="A70" s="346" t="s">
        <v>382</v>
      </c>
      <c r="B70" s="346"/>
      <c r="C70" s="346"/>
      <c r="D70" s="346"/>
      <c r="E70" s="346"/>
      <c r="F70" s="74">
        <f>SUM(F69:F69)</f>
        <v>2918.2999999999997</v>
      </c>
    </row>
    <row r="71" spans="1:6" ht="14.25" x14ac:dyDescent="0.2">
      <c r="A71" s="348" t="s">
        <v>383</v>
      </c>
      <c r="B71" s="348"/>
      <c r="C71" s="348"/>
      <c r="D71" s="348"/>
      <c r="E71" s="348"/>
      <c r="F71" s="348"/>
    </row>
    <row r="72" spans="1:6" ht="14.25" x14ac:dyDescent="0.2">
      <c r="A72" s="71">
        <v>246</v>
      </c>
      <c r="B72" s="77" t="s">
        <v>997</v>
      </c>
      <c r="C72" s="79" t="s">
        <v>998</v>
      </c>
      <c r="D72" s="79">
        <v>1.5</v>
      </c>
      <c r="E72" s="71">
        <v>12.09</v>
      </c>
      <c r="F72" s="79">
        <f>D72*E72</f>
        <v>18.134999999999998</v>
      </c>
    </row>
    <row r="73" spans="1:6" ht="14.25" x14ac:dyDescent="0.2">
      <c r="A73" s="71">
        <v>2696</v>
      </c>
      <c r="B73" s="77" t="s">
        <v>996</v>
      </c>
      <c r="C73" s="79" t="s">
        <v>998</v>
      </c>
      <c r="D73" s="79">
        <v>1.5</v>
      </c>
      <c r="E73" s="71">
        <v>17.07</v>
      </c>
      <c r="F73" s="79">
        <f>D73*E73</f>
        <v>25.605</v>
      </c>
    </row>
    <row r="74" spans="1:6" ht="14.25" x14ac:dyDescent="0.2">
      <c r="A74" s="346" t="s">
        <v>385</v>
      </c>
      <c r="B74" s="346"/>
      <c r="C74" s="346"/>
      <c r="D74" s="346"/>
      <c r="E74" s="346"/>
      <c r="F74" s="74">
        <f>SUM(F72:F73)</f>
        <v>43.739999999999995</v>
      </c>
    </row>
    <row r="75" spans="1:6" ht="14.25" x14ac:dyDescent="0.2">
      <c r="A75" s="346" t="s">
        <v>386</v>
      </c>
      <c r="B75" s="346"/>
      <c r="C75" s="346"/>
      <c r="D75" s="346"/>
      <c r="E75" s="346"/>
      <c r="F75" s="74">
        <f>F74+F70</f>
        <v>2962.0399999999995</v>
      </c>
    </row>
    <row r="76" spans="1:6" ht="14.25" x14ac:dyDescent="0.2">
      <c r="A76" s="345" t="s">
        <v>999</v>
      </c>
      <c r="B76" s="345"/>
      <c r="C76" s="345"/>
      <c r="D76" s="345"/>
      <c r="E76" s="345"/>
      <c r="F76" s="345"/>
    </row>
    <row r="77" spans="1:6" ht="14.25" x14ac:dyDescent="0.2">
      <c r="A77" s="345" t="s">
        <v>1000</v>
      </c>
      <c r="B77" s="345"/>
      <c r="C77" s="345"/>
      <c r="D77" s="345"/>
      <c r="E77" s="345"/>
      <c r="F77" s="345"/>
    </row>
    <row r="78" spans="1:6" ht="14.25" x14ac:dyDescent="0.2">
      <c r="A78" s="349"/>
      <c r="B78" s="349"/>
      <c r="C78" s="349"/>
      <c r="D78" s="349"/>
      <c r="E78" s="349"/>
      <c r="F78" s="349"/>
    </row>
    <row r="79" spans="1:6" ht="24" customHeight="1" x14ac:dyDescent="0.2">
      <c r="A79" s="343" t="s">
        <v>1087</v>
      </c>
      <c r="B79" s="343"/>
      <c r="C79" s="343"/>
      <c r="D79" s="343"/>
      <c r="E79" s="343"/>
      <c r="F79" s="343"/>
    </row>
    <row r="80" spans="1:6" ht="304.5" customHeight="1" x14ac:dyDescent="0.2">
      <c r="A80" s="342" t="s">
        <v>427</v>
      </c>
      <c r="B80" s="342"/>
      <c r="C80" s="342"/>
      <c r="D80" s="342"/>
      <c r="E80" s="342"/>
      <c r="F80" s="342"/>
    </row>
    <row r="81" spans="1:6" ht="18.75" customHeight="1" x14ac:dyDescent="0.2">
      <c r="A81" s="344" t="s">
        <v>428</v>
      </c>
      <c r="B81" s="344"/>
      <c r="C81" s="344"/>
      <c r="D81" s="344"/>
      <c r="E81" s="344"/>
      <c r="F81" s="344"/>
    </row>
    <row r="82" spans="1:6" ht="18.75" customHeight="1" x14ac:dyDescent="0.2">
      <c r="A82" s="78" t="s">
        <v>375</v>
      </c>
      <c r="B82" s="71" t="s">
        <v>376</v>
      </c>
      <c r="C82" s="71" t="s">
        <v>377</v>
      </c>
      <c r="D82" s="71" t="s">
        <v>378</v>
      </c>
      <c r="E82" s="71" t="s">
        <v>379</v>
      </c>
      <c r="F82" s="71" t="s">
        <v>380</v>
      </c>
    </row>
    <row r="83" spans="1:6" ht="17.25" customHeight="1" x14ac:dyDescent="0.2">
      <c r="A83" s="348" t="s">
        <v>381</v>
      </c>
      <c r="B83" s="348"/>
      <c r="C83" s="348"/>
      <c r="D83" s="348"/>
      <c r="E83" s="348"/>
      <c r="F83" s="348"/>
    </row>
    <row r="84" spans="1:6" ht="19.5" customHeight="1" x14ac:dyDescent="0.2">
      <c r="A84" s="78" t="s">
        <v>394</v>
      </c>
      <c r="B84" s="72" t="s">
        <v>407</v>
      </c>
      <c r="C84" s="71" t="s">
        <v>16</v>
      </c>
      <c r="D84" s="73">
        <v>1</v>
      </c>
      <c r="E84" s="74">
        <f>COTAÇÃO!D17</f>
        <v>22108.666666666668</v>
      </c>
      <c r="F84" s="74">
        <f>ROUND(E84*D84,2)</f>
        <v>22108.67</v>
      </c>
    </row>
    <row r="85" spans="1:6" ht="19.5" customHeight="1" x14ac:dyDescent="0.2">
      <c r="A85" s="346" t="s">
        <v>406</v>
      </c>
      <c r="B85" s="346"/>
      <c r="C85" s="346"/>
      <c r="D85" s="346"/>
      <c r="E85" s="346"/>
      <c r="F85" s="74">
        <v>0</v>
      </c>
    </row>
    <row r="86" spans="1:6" ht="14.25" x14ac:dyDescent="0.2">
      <c r="A86" s="346" t="s">
        <v>386</v>
      </c>
      <c r="B86" s="346"/>
      <c r="C86" s="346"/>
      <c r="D86" s="346"/>
      <c r="E86" s="346"/>
      <c r="F86" s="74">
        <f>F84</f>
        <v>22108.67</v>
      </c>
    </row>
    <row r="87" spans="1:6" ht="14.25" x14ac:dyDescent="0.2">
      <c r="A87" s="345" t="s">
        <v>408</v>
      </c>
      <c r="B87" s="345"/>
      <c r="C87" s="345"/>
      <c r="D87" s="345"/>
      <c r="E87" s="345"/>
      <c r="F87" s="345"/>
    </row>
    <row r="88" spans="1:6" ht="14.25" x14ac:dyDescent="0.2">
      <c r="A88" s="345" t="s">
        <v>409</v>
      </c>
      <c r="B88" s="345"/>
      <c r="C88" s="345"/>
      <c r="D88" s="345"/>
      <c r="E88" s="345"/>
      <c r="F88" s="345"/>
    </row>
    <row r="90" spans="1:6" ht="15" customHeight="1" x14ac:dyDescent="0.2">
      <c r="A90" s="330"/>
      <c r="B90" s="331"/>
      <c r="C90" s="331"/>
      <c r="D90" s="331"/>
      <c r="E90" s="331"/>
      <c r="F90" s="332"/>
    </row>
    <row r="91" spans="1:6" ht="15" customHeight="1" x14ac:dyDescent="0.2">
      <c r="A91" s="333"/>
      <c r="B91" s="334"/>
      <c r="C91" s="334"/>
      <c r="D91" s="334"/>
      <c r="E91" s="334"/>
      <c r="F91" s="335"/>
    </row>
    <row r="92" spans="1:6" ht="15" customHeight="1" x14ac:dyDescent="0.2">
      <c r="A92" s="333"/>
      <c r="B92" s="334"/>
      <c r="C92" s="334"/>
      <c r="D92" s="334"/>
      <c r="E92" s="334"/>
      <c r="F92" s="335"/>
    </row>
    <row r="93" spans="1:6" ht="15" customHeight="1" x14ac:dyDescent="0.2">
      <c r="A93" s="333"/>
      <c r="B93" s="334"/>
      <c r="C93" s="334"/>
      <c r="D93" s="334"/>
      <c r="E93" s="334"/>
      <c r="F93" s="335"/>
    </row>
    <row r="94" spans="1:6" ht="15" customHeight="1" x14ac:dyDescent="0.2">
      <c r="A94" s="333"/>
      <c r="B94" s="334"/>
      <c r="C94" s="334"/>
      <c r="D94" s="334"/>
      <c r="E94" s="334"/>
      <c r="F94" s="335"/>
    </row>
    <row r="95" spans="1:6" ht="15" customHeight="1" x14ac:dyDescent="0.2">
      <c r="A95" s="333"/>
      <c r="B95" s="334"/>
      <c r="C95" s="334"/>
      <c r="D95" s="334"/>
      <c r="E95" s="334"/>
      <c r="F95" s="335"/>
    </row>
    <row r="96" spans="1:6" ht="15" customHeight="1" x14ac:dyDescent="0.2">
      <c r="A96" s="333"/>
      <c r="B96" s="334"/>
      <c r="C96" s="334"/>
      <c r="D96" s="334"/>
      <c r="E96" s="334"/>
      <c r="F96" s="335"/>
    </row>
    <row r="97" spans="1:6" ht="15" customHeight="1" x14ac:dyDescent="0.2">
      <c r="A97" s="336"/>
      <c r="B97" s="337"/>
      <c r="C97" s="337"/>
      <c r="D97" s="337"/>
      <c r="E97" s="337"/>
      <c r="F97" s="338"/>
    </row>
  </sheetData>
  <mergeCells count="60">
    <mergeCell ref="A87:F87"/>
    <mergeCell ref="A88:F88"/>
    <mergeCell ref="A83:F83"/>
    <mergeCell ref="A85:E85"/>
    <mergeCell ref="A90:F97"/>
    <mergeCell ref="A86:E86"/>
    <mergeCell ref="A64:F64"/>
    <mergeCell ref="A65:F65"/>
    <mergeCell ref="A79:F79"/>
    <mergeCell ref="A80:F80"/>
    <mergeCell ref="A81:F81"/>
    <mergeCell ref="A78:F78"/>
    <mergeCell ref="A75:E75"/>
    <mergeCell ref="A76:F76"/>
    <mergeCell ref="A77:F77"/>
    <mergeCell ref="A66:F66"/>
    <mergeCell ref="A68:F68"/>
    <mergeCell ref="A70:E70"/>
    <mergeCell ref="A71:F71"/>
    <mergeCell ref="A74:E74"/>
    <mergeCell ref="A60:E60"/>
    <mergeCell ref="A61:F61"/>
    <mergeCell ref="A62:F62"/>
    <mergeCell ref="A54:F54"/>
    <mergeCell ref="A56:E56"/>
    <mergeCell ref="A57:F57"/>
    <mergeCell ref="A59:E59"/>
    <mergeCell ref="A37:F37"/>
    <mergeCell ref="A36:F36"/>
    <mergeCell ref="A50:F50"/>
    <mergeCell ref="A51:F51"/>
    <mergeCell ref="A52:F52"/>
    <mergeCell ref="A48:F48"/>
    <mergeCell ref="A45:E45"/>
    <mergeCell ref="A46:E46"/>
    <mergeCell ref="A47:F47"/>
    <mergeCell ref="A49:F49"/>
    <mergeCell ref="A38:F38"/>
    <mergeCell ref="A40:F40"/>
    <mergeCell ref="A19:F19"/>
    <mergeCell ref="A23:F23"/>
    <mergeCell ref="A1:F5"/>
    <mergeCell ref="A7:F7"/>
    <mergeCell ref="A6:F6"/>
    <mergeCell ref="A9:F9"/>
    <mergeCell ref="A10:F10"/>
    <mergeCell ref="A12:F12"/>
    <mergeCell ref="A14:E14"/>
    <mergeCell ref="A15:E15"/>
    <mergeCell ref="A16:F16"/>
    <mergeCell ref="A17:F17"/>
    <mergeCell ref="A8:F8"/>
    <mergeCell ref="A28:E28"/>
    <mergeCell ref="A33:F33"/>
    <mergeCell ref="A29:F29"/>
    <mergeCell ref="A34:F34"/>
    <mergeCell ref="A20:F20"/>
    <mergeCell ref="A21:F21"/>
    <mergeCell ref="A31:E31"/>
    <mergeCell ref="A32:E32"/>
  </mergeCells>
  <pageMargins left="0.74803149606299213" right="0.23622047244094491" top="0.74803149606299213" bottom="0.51181102362204722" header="0.31496062992125984" footer="0.23622047244094491"/>
  <pageSetup paperSize="9" firstPageNumber="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6"/>
  <sheetViews>
    <sheetView topLeftCell="A22" zoomScale="95" zoomScaleNormal="95" workbookViewId="0">
      <selection sqref="A1:E36"/>
    </sheetView>
  </sheetViews>
  <sheetFormatPr defaultRowHeight="14.25" x14ac:dyDescent="0.2"/>
  <cols>
    <col min="1" max="1" width="9" style="66" customWidth="1"/>
    <col min="2" max="2" width="9" style="67" customWidth="1"/>
    <col min="3" max="3" width="39.25" style="68" customWidth="1"/>
    <col min="4" max="4" width="12.125" style="69" bestFit="1" customWidth="1"/>
    <col min="5" max="5" width="15.25" style="66" customWidth="1"/>
    <col min="6" max="7" width="8.625" customWidth="1"/>
    <col min="8" max="9" width="9" customWidth="1"/>
    <col min="10" max="1025" width="8.625" customWidth="1"/>
  </cols>
  <sheetData>
    <row r="1" spans="1:5" x14ac:dyDescent="0.2">
      <c r="A1" s="352"/>
      <c r="B1" s="353"/>
      <c r="C1" s="353"/>
      <c r="D1" s="353"/>
      <c r="E1" s="354"/>
    </row>
    <row r="2" spans="1:5" x14ac:dyDescent="0.2">
      <c r="A2" s="355"/>
      <c r="B2" s="356"/>
      <c r="C2" s="356"/>
      <c r="D2" s="356"/>
      <c r="E2" s="357"/>
    </row>
    <row r="3" spans="1:5" x14ac:dyDescent="0.2">
      <c r="A3" s="355"/>
      <c r="B3" s="356"/>
      <c r="C3" s="356"/>
      <c r="D3" s="356"/>
      <c r="E3" s="357"/>
    </row>
    <row r="4" spans="1:5" x14ac:dyDescent="0.2">
      <c r="A4" s="355"/>
      <c r="B4" s="356"/>
      <c r="C4" s="356"/>
      <c r="D4" s="356"/>
      <c r="E4" s="357"/>
    </row>
    <row r="5" spans="1:5" x14ac:dyDescent="0.2">
      <c r="A5" s="358"/>
      <c r="B5" s="359"/>
      <c r="C5" s="359"/>
      <c r="D5" s="359"/>
      <c r="E5" s="360"/>
    </row>
    <row r="6" spans="1:5" x14ac:dyDescent="0.2">
      <c r="A6" s="361" t="s">
        <v>410</v>
      </c>
      <c r="B6" s="361"/>
      <c r="C6" s="361"/>
      <c r="D6" s="361"/>
      <c r="E6" s="361"/>
    </row>
    <row r="7" spans="1:5" ht="24" customHeight="1" x14ac:dyDescent="0.2">
      <c r="A7" s="362" t="str">
        <f>'CCU '!A7:F7</f>
        <v>Edificação principal e implantação de Unidade Escolar para educação infantil no bairro Bom Pastor em Muriaé/MG</v>
      </c>
      <c r="B7" s="362"/>
      <c r="C7" s="362"/>
      <c r="D7" s="362"/>
      <c r="E7" s="362"/>
    </row>
    <row r="8" spans="1:5" x14ac:dyDescent="0.2">
      <c r="A8" s="363" t="s">
        <v>985</v>
      </c>
      <c r="B8" s="363"/>
      <c r="C8" s="363"/>
      <c r="D8" s="363"/>
      <c r="E8" s="363"/>
    </row>
    <row r="9" spans="1:5" ht="25.5" customHeight="1" x14ac:dyDescent="0.2">
      <c r="A9" s="224" t="s">
        <v>411</v>
      </c>
      <c r="B9" s="350" t="s">
        <v>982</v>
      </c>
      <c r="C9" s="350"/>
      <c r="D9" s="70">
        <v>70.12</v>
      </c>
      <c r="E9" s="223" t="s">
        <v>415</v>
      </c>
    </row>
    <row r="10" spans="1:5" ht="25.5" customHeight="1" x14ac:dyDescent="0.2">
      <c r="A10" s="224" t="s">
        <v>413</v>
      </c>
      <c r="B10" s="350" t="s">
        <v>982</v>
      </c>
      <c r="C10" s="350"/>
      <c r="D10" s="70">
        <v>78.97</v>
      </c>
      <c r="E10" s="223" t="s">
        <v>981</v>
      </c>
    </row>
    <row r="11" spans="1:5" ht="26.25" customHeight="1" x14ac:dyDescent="0.2">
      <c r="A11" s="224" t="s">
        <v>414</v>
      </c>
      <c r="B11" s="350" t="s">
        <v>982</v>
      </c>
      <c r="C11" s="350"/>
      <c r="D11" s="70">
        <v>88.06</v>
      </c>
      <c r="E11" s="223" t="s">
        <v>439</v>
      </c>
    </row>
    <row r="12" spans="1:5" x14ac:dyDescent="0.2">
      <c r="A12" s="351" t="s">
        <v>416</v>
      </c>
      <c r="B12" s="351"/>
      <c r="C12" s="351"/>
      <c r="D12" s="225">
        <f>SUM(D9:D11)/3</f>
        <v>79.05</v>
      </c>
      <c r="E12" s="16" t="s">
        <v>412</v>
      </c>
    </row>
    <row r="13" spans="1:5" x14ac:dyDescent="0.2">
      <c r="A13" s="363" t="s">
        <v>417</v>
      </c>
      <c r="B13" s="363"/>
      <c r="C13" s="363"/>
      <c r="D13" s="363"/>
      <c r="E13" s="363"/>
    </row>
    <row r="14" spans="1:5" ht="32.25" customHeight="1" x14ac:dyDescent="0.2">
      <c r="A14" s="224" t="s">
        <v>411</v>
      </c>
      <c r="B14" s="350" t="s">
        <v>418</v>
      </c>
      <c r="C14" s="350"/>
      <c r="D14" s="70">
        <v>27500</v>
      </c>
      <c r="E14" s="223" t="s">
        <v>419</v>
      </c>
    </row>
    <row r="15" spans="1:5" ht="28.5" customHeight="1" x14ac:dyDescent="0.2">
      <c r="A15" s="224" t="s">
        <v>413</v>
      </c>
      <c r="B15" s="350" t="s">
        <v>418</v>
      </c>
      <c r="C15" s="350"/>
      <c r="D15" s="70">
        <v>22081</v>
      </c>
      <c r="E15" s="223" t="s">
        <v>420</v>
      </c>
    </row>
    <row r="16" spans="1:5" ht="26.25" customHeight="1" x14ac:dyDescent="0.2">
      <c r="A16" s="224" t="s">
        <v>414</v>
      </c>
      <c r="B16" s="350" t="s">
        <v>418</v>
      </c>
      <c r="C16" s="350"/>
      <c r="D16" s="70">
        <v>16745</v>
      </c>
      <c r="E16" s="223" t="s">
        <v>421</v>
      </c>
    </row>
    <row r="17" spans="1:5" x14ac:dyDescent="0.2">
      <c r="A17" s="351" t="s">
        <v>416</v>
      </c>
      <c r="B17" s="351"/>
      <c r="C17" s="351"/>
      <c r="D17" s="225">
        <f>SUM(D14:D16)/3</f>
        <v>22108.666666666668</v>
      </c>
      <c r="E17" s="16" t="s">
        <v>412</v>
      </c>
    </row>
    <row r="18" spans="1:5" x14ac:dyDescent="0.2">
      <c r="A18" s="363" t="s">
        <v>986</v>
      </c>
      <c r="B18" s="363"/>
      <c r="C18" s="363"/>
      <c r="D18" s="363"/>
      <c r="E18" s="363"/>
    </row>
    <row r="19" spans="1:5" ht="48.75" customHeight="1" x14ac:dyDescent="0.2">
      <c r="A19" s="224" t="s">
        <v>411</v>
      </c>
      <c r="B19" s="350" t="s">
        <v>983</v>
      </c>
      <c r="C19" s="350"/>
      <c r="D19" s="70">
        <v>2710</v>
      </c>
      <c r="E19" s="223" t="s">
        <v>987</v>
      </c>
    </row>
    <row r="20" spans="1:5" ht="42" customHeight="1" x14ac:dyDescent="0.2">
      <c r="A20" s="224" t="s">
        <v>413</v>
      </c>
      <c r="B20" s="350" t="s">
        <v>983</v>
      </c>
      <c r="C20" s="350"/>
      <c r="D20" s="70">
        <v>2944.9</v>
      </c>
      <c r="E20" s="223" t="s">
        <v>984</v>
      </c>
    </row>
    <row r="21" spans="1:5" ht="51" x14ac:dyDescent="0.2">
      <c r="A21" s="224" t="s">
        <v>414</v>
      </c>
      <c r="B21" s="350" t="s">
        <v>983</v>
      </c>
      <c r="C21" s="350"/>
      <c r="D21" s="70">
        <v>3100</v>
      </c>
      <c r="E21" s="223" t="s">
        <v>988</v>
      </c>
    </row>
    <row r="22" spans="1:5" x14ac:dyDescent="0.2">
      <c r="A22" s="351" t="s">
        <v>416</v>
      </c>
      <c r="B22" s="351"/>
      <c r="C22" s="351"/>
      <c r="D22" s="225">
        <f>SUM(D19:D21)/3</f>
        <v>2918.2999999999997</v>
      </c>
      <c r="E22" s="16" t="s">
        <v>412</v>
      </c>
    </row>
    <row r="24" spans="1:5" ht="14.25" customHeight="1" x14ac:dyDescent="0.2">
      <c r="A24" s="352"/>
      <c r="B24" s="353"/>
      <c r="C24" s="353"/>
      <c r="D24" s="353"/>
      <c r="E24" s="354"/>
    </row>
    <row r="25" spans="1:5" x14ac:dyDescent="0.2">
      <c r="A25" s="355"/>
      <c r="B25" s="356"/>
      <c r="C25" s="356"/>
      <c r="D25" s="356"/>
      <c r="E25" s="357"/>
    </row>
    <row r="26" spans="1:5" x14ac:dyDescent="0.2">
      <c r="A26" s="355"/>
      <c r="B26" s="356"/>
      <c r="C26" s="356"/>
      <c r="D26" s="356"/>
      <c r="E26" s="357"/>
    </row>
    <row r="27" spans="1:5" x14ac:dyDescent="0.2">
      <c r="A27" s="355"/>
      <c r="B27" s="356"/>
      <c r="C27" s="356"/>
      <c r="D27" s="356"/>
      <c r="E27" s="357"/>
    </row>
    <row r="28" spans="1:5" x14ac:dyDescent="0.2">
      <c r="A28" s="355"/>
      <c r="B28" s="356"/>
      <c r="C28" s="356"/>
      <c r="D28" s="356"/>
      <c r="E28" s="357"/>
    </row>
    <row r="29" spans="1:5" x14ac:dyDescent="0.2">
      <c r="A29" s="355"/>
      <c r="B29" s="356"/>
      <c r="C29" s="356"/>
      <c r="D29" s="356"/>
      <c r="E29" s="357"/>
    </row>
    <row r="30" spans="1:5" x14ac:dyDescent="0.2">
      <c r="A30" s="355"/>
      <c r="B30" s="356"/>
      <c r="C30" s="356"/>
      <c r="D30" s="356"/>
      <c r="E30" s="357"/>
    </row>
    <row r="31" spans="1:5" x14ac:dyDescent="0.2">
      <c r="A31" s="355"/>
      <c r="B31" s="356"/>
      <c r="C31" s="356"/>
      <c r="D31" s="356"/>
      <c r="E31" s="357"/>
    </row>
    <row r="32" spans="1:5" x14ac:dyDescent="0.2">
      <c r="A32" s="355"/>
      <c r="B32" s="356"/>
      <c r="C32" s="356"/>
      <c r="D32" s="356"/>
      <c r="E32" s="357"/>
    </row>
    <row r="33" spans="1:5" x14ac:dyDescent="0.2">
      <c r="A33" s="355"/>
      <c r="B33" s="356"/>
      <c r="C33" s="356"/>
      <c r="D33" s="356"/>
      <c r="E33" s="357"/>
    </row>
    <row r="34" spans="1:5" x14ac:dyDescent="0.2">
      <c r="A34" s="355"/>
      <c r="B34" s="356"/>
      <c r="C34" s="356"/>
      <c r="D34" s="356"/>
      <c r="E34" s="357"/>
    </row>
    <row r="35" spans="1:5" x14ac:dyDescent="0.2">
      <c r="A35" s="355"/>
      <c r="B35" s="356"/>
      <c r="C35" s="356"/>
      <c r="D35" s="356"/>
      <c r="E35" s="357"/>
    </row>
    <row r="36" spans="1:5" x14ac:dyDescent="0.2">
      <c r="A36" s="358"/>
      <c r="B36" s="359"/>
      <c r="C36" s="359"/>
      <c r="D36" s="359"/>
      <c r="E36" s="360"/>
    </row>
  </sheetData>
  <mergeCells count="19">
    <mergeCell ref="A24:E36"/>
    <mergeCell ref="A13:E13"/>
    <mergeCell ref="B14:C14"/>
    <mergeCell ref="B20:C20"/>
    <mergeCell ref="B21:C21"/>
    <mergeCell ref="A22:C22"/>
    <mergeCell ref="B15:C15"/>
    <mergeCell ref="B16:C16"/>
    <mergeCell ref="A17:C17"/>
    <mergeCell ref="A18:E18"/>
    <mergeCell ref="B19:C19"/>
    <mergeCell ref="B10:C10"/>
    <mergeCell ref="B11:C11"/>
    <mergeCell ref="A12:C12"/>
    <mergeCell ref="A1:E5"/>
    <mergeCell ref="A6:E6"/>
    <mergeCell ref="A7:E7"/>
    <mergeCell ref="A8:E8"/>
    <mergeCell ref="B9:C9"/>
  </mergeCells>
  <pageMargins left="0.51181102362204722" right="0.51181102362204722" top="0.78740157480314965" bottom="0.78740157480314965" header="0.51181102362204722" footer="0.51181102362204722"/>
  <pageSetup paperSize="9" firstPageNumber="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04A3-1990-4253-A353-A53DA9D37041}">
  <dimension ref="A1:AMI1224"/>
  <sheetViews>
    <sheetView zoomScaleNormal="100" workbookViewId="0">
      <selection activeCell="C17" sqref="C17"/>
    </sheetView>
  </sheetViews>
  <sheetFormatPr defaultRowHeight="12" x14ac:dyDescent="0.2"/>
  <cols>
    <col min="1" max="2" width="9" style="160"/>
    <col min="3" max="3" width="10.875" style="160" bestFit="1" customWidth="1"/>
    <col min="4" max="4" width="64" style="160" customWidth="1"/>
    <col min="5" max="5" width="4.875" style="160" bestFit="1" customWidth="1"/>
    <col min="6" max="6" width="9.375" style="160" customWidth="1"/>
    <col min="7" max="7" width="9.5" style="160" customWidth="1"/>
    <col min="8" max="8" width="14.125" style="160" customWidth="1"/>
    <col min="9" max="16384" width="9" style="160"/>
  </cols>
  <sheetData>
    <row r="1" spans="1:1023" s="158" customFormat="1" ht="14.25" x14ac:dyDescent="0.2">
      <c r="A1" s="385"/>
      <c r="B1" s="386"/>
      <c r="C1" s="386"/>
      <c r="D1" s="386"/>
      <c r="E1" s="386"/>
      <c r="F1" s="386"/>
      <c r="G1" s="386"/>
      <c r="H1" s="387"/>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c r="JS1" s="154"/>
      <c r="JT1" s="154"/>
      <c r="JU1" s="154"/>
      <c r="JV1" s="154"/>
      <c r="JW1" s="154"/>
      <c r="JX1" s="154"/>
      <c r="JY1" s="154"/>
      <c r="JZ1" s="154"/>
      <c r="KA1" s="154"/>
      <c r="KB1" s="154"/>
      <c r="KC1" s="154"/>
      <c r="KD1" s="154"/>
      <c r="KE1" s="154"/>
      <c r="KF1" s="154"/>
      <c r="KG1" s="154"/>
      <c r="KH1" s="154"/>
      <c r="KI1" s="154"/>
      <c r="KJ1" s="154"/>
      <c r="KK1" s="154"/>
      <c r="KL1" s="154"/>
      <c r="KM1" s="154"/>
      <c r="KN1" s="154"/>
      <c r="KO1" s="154"/>
      <c r="KP1" s="154"/>
      <c r="KQ1" s="154"/>
      <c r="KR1" s="154"/>
      <c r="KS1" s="154"/>
      <c r="KT1" s="154"/>
      <c r="KU1" s="154"/>
      <c r="KV1" s="154"/>
      <c r="KW1" s="154"/>
      <c r="KX1" s="154"/>
      <c r="KY1" s="154"/>
      <c r="KZ1" s="154"/>
      <c r="LA1" s="154"/>
      <c r="LB1" s="154"/>
      <c r="LC1" s="154"/>
      <c r="LD1" s="154"/>
      <c r="LE1" s="154"/>
      <c r="LF1" s="154"/>
      <c r="LG1" s="154"/>
      <c r="LH1" s="154"/>
      <c r="LI1" s="154"/>
      <c r="LJ1" s="154"/>
      <c r="LK1" s="154"/>
      <c r="LL1" s="154"/>
      <c r="LM1" s="154"/>
      <c r="LN1" s="154"/>
      <c r="LO1" s="154"/>
      <c r="LP1" s="154"/>
      <c r="LQ1" s="154"/>
      <c r="LR1" s="154"/>
      <c r="LS1" s="154"/>
      <c r="LT1" s="154"/>
      <c r="LU1" s="154"/>
      <c r="LV1" s="154"/>
      <c r="LW1" s="154"/>
      <c r="LX1" s="154"/>
      <c r="LY1" s="154"/>
      <c r="LZ1" s="154"/>
      <c r="MA1" s="154"/>
      <c r="MB1" s="154"/>
      <c r="MC1" s="154"/>
      <c r="MD1" s="154"/>
      <c r="ME1" s="154"/>
      <c r="MF1" s="154"/>
      <c r="MG1" s="154"/>
      <c r="MH1" s="154"/>
      <c r="MI1" s="154"/>
      <c r="MJ1" s="154"/>
      <c r="MK1" s="154"/>
      <c r="ML1" s="154"/>
      <c r="MM1" s="154"/>
      <c r="MN1" s="154"/>
      <c r="MO1" s="154"/>
      <c r="MP1" s="154"/>
      <c r="MQ1" s="154"/>
      <c r="MR1" s="154"/>
      <c r="MS1" s="154"/>
      <c r="MT1" s="154"/>
      <c r="MU1" s="154"/>
      <c r="MV1" s="154"/>
      <c r="MW1" s="154"/>
      <c r="MX1" s="154"/>
      <c r="MY1" s="154"/>
      <c r="MZ1" s="154"/>
      <c r="NA1" s="154"/>
      <c r="NB1" s="154"/>
      <c r="NC1" s="154"/>
      <c r="ND1" s="154"/>
      <c r="NE1" s="154"/>
      <c r="NF1" s="154"/>
      <c r="NG1" s="154"/>
      <c r="NH1" s="154"/>
      <c r="NI1" s="154"/>
      <c r="NJ1" s="154"/>
      <c r="NK1" s="154"/>
      <c r="NL1" s="154"/>
      <c r="NM1" s="154"/>
      <c r="NN1" s="154"/>
      <c r="NO1" s="154"/>
      <c r="NP1" s="154"/>
      <c r="NQ1" s="154"/>
      <c r="NR1" s="154"/>
      <c r="NS1" s="154"/>
      <c r="NT1" s="154"/>
      <c r="NU1" s="154"/>
      <c r="NV1" s="154"/>
      <c r="NW1" s="154"/>
      <c r="NX1" s="154"/>
      <c r="NY1" s="154"/>
      <c r="NZ1" s="154"/>
      <c r="OA1" s="154"/>
      <c r="OB1" s="154"/>
      <c r="OC1" s="154"/>
      <c r="OD1" s="154"/>
      <c r="OE1" s="154"/>
      <c r="OF1" s="154"/>
      <c r="OG1" s="154"/>
      <c r="OH1" s="154"/>
      <c r="OI1" s="154"/>
      <c r="OJ1" s="154"/>
      <c r="OK1" s="154"/>
      <c r="OL1" s="154"/>
      <c r="OM1" s="154"/>
      <c r="ON1" s="154"/>
      <c r="OO1" s="154"/>
      <c r="OP1" s="154"/>
      <c r="OQ1" s="154"/>
      <c r="OR1" s="154"/>
      <c r="OS1" s="154"/>
      <c r="OT1" s="154"/>
      <c r="OU1" s="154"/>
      <c r="OV1" s="154"/>
      <c r="OW1" s="154"/>
      <c r="OX1" s="154"/>
      <c r="OY1" s="154"/>
      <c r="OZ1" s="154"/>
      <c r="PA1" s="154"/>
      <c r="PB1" s="154"/>
      <c r="PC1" s="154"/>
      <c r="PD1" s="154"/>
      <c r="PE1" s="154"/>
      <c r="PF1" s="154"/>
      <c r="PG1" s="154"/>
      <c r="PH1" s="154"/>
      <c r="PI1" s="154"/>
      <c r="PJ1" s="154"/>
      <c r="PK1" s="154"/>
      <c r="PL1" s="154"/>
      <c r="PM1" s="154"/>
      <c r="PN1" s="154"/>
      <c r="PO1" s="154"/>
      <c r="PP1" s="154"/>
      <c r="PQ1" s="154"/>
      <c r="PR1" s="154"/>
      <c r="PS1" s="154"/>
      <c r="PT1" s="154"/>
      <c r="PU1" s="154"/>
      <c r="PV1" s="154"/>
      <c r="PW1" s="154"/>
      <c r="PX1" s="154"/>
      <c r="PY1" s="154"/>
      <c r="PZ1" s="154"/>
      <c r="QA1" s="154"/>
      <c r="QB1" s="154"/>
      <c r="QC1" s="154"/>
      <c r="QD1" s="154"/>
      <c r="QE1" s="154"/>
      <c r="QF1" s="154"/>
      <c r="QG1" s="154"/>
      <c r="QH1" s="154"/>
      <c r="QI1" s="154"/>
      <c r="QJ1" s="154"/>
      <c r="QK1" s="154"/>
      <c r="QL1" s="154"/>
      <c r="QM1" s="154"/>
      <c r="QN1" s="154"/>
      <c r="QO1" s="154"/>
      <c r="QP1" s="154"/>
      <c r="QQ1" s="154"/>
      <c r="QR1" s="154"/>
      <c r="QS1" s="154"/>
      <c r="QT1" s="154"/>
      <c r="QU1" s="154"/>
      <c r="QV1" s="154"/>
      <c r="QW1" s="154"/>
      <c r="QX1" s="154"/>
      <c r="QY1" s="154"/>
      <c r="QZ1" s="154"/>
      <c r="RA1" s="154"/>
      <c r="RB1" s="154"/>
      <c r="RC1" s="154"/>
      <c r="RD1" s="154"/>
      <c r="RE1" s="154"/>
      <c r="RF1" s="154"/>
      <c r="RG1" s="154"/>
      <c r="RH1" s="154"/>
      <c r="RI1" s="154"/>
      <c r="RJ1" s="154"/>
      <c r="RK1" s="154"/>
      <c r="RL1" s="154"/>
      <c r="RM1" s="154"/>
      <c r="RN1" s="154"/>
      <c r="RO1" s="154"/>
      <c r="RP1" s="154"/>
      <c r="RQ1" s="154"/>
      <c r="RR1" s="154"/>
      <c r="RS1" s="154"/>
      <c r="RT1" s="154"/>
      <c r="RU1" s="154"/>
      <c r="RV1" s="154"/>
      <c r="RW1" s="154"/>
      <c r="RX1" s="154"/>
      <c r="RY1" s="154"/>
      <c r="RZ1" s="154"/>
      <c r="SA1" s="154"/>
      <c r="SB1" s="154"/>
      <c r="SC1" s="154"/>
      <c r="SD1" s="154"/>
      <c r="SE1" s="154"/>
      <c r="SF1" s="154"/>
      <c r="SG1" s="154"/>
      <c r="SH1" s="154"/>
      <c r="SI1" s="154"/>
      <c r="SJ1" s="154"/>
      <c r="SK1" s="154"/>
      <c r="SL1" s="154"/>
      <c r="SM1" s="154"/>
      <c r="SN1" s="154"/>
      <c r="SO1" s="154"/>
      <c r="SP1" s="154"/>
      <c r="SQ1" s="154"/>
      <c r="SR1" s="154"/>
      <c r="SS1" s="154"/>
      <c r="ST1" s="154"/>
      <c r="SU1" s="154"/>
      <c r="SV1" s="154"/>
      <c r="SW1" s="154"/>
      <c r="SX1" s="154"/>
      <c r="SY1" s="154"/>
      <c r="SZ1" s="154"/>
      <c r="TA1" s="154"/>
      <c r="TB1" s="154"/>
      <c r="TC1" s="154"/>
      <c r="TD1" s="154"/>
      <c r="TE1" s="154"/>
      <c r="TF1" s="154"/>
      <c r="TG1" s="154"/>
      <c r="TH1" s="154"/>
      <c r="TI1" s="154"/>
      <c r="TJ1" s="154"/>
      <c r="TK1" s="154"/>
      <c r="TL1" s="154"/>
      <c r="TM1" s="154"/>
      <c r="TN1" s="154"/>
      <c r="TO1" s="154"/>
      <c r="TP1" s="154"/>
      <c r="TQ1" s="154"/>
      <c r="TR1" s="154"/>
      <c r="TS1" s="154"/>
      <c r="TT1" s="154"/>
      <c r="TU1" s="154"/>
      <c r="TV1" s="154"/>
      <c r="TW1" s="154"/>
      <c r="TX1" s="154"/>
      <c r="TY1" s="154"/>
      <c r="TZ1" s="154"/>
      <c r="UA1" s="154"/>
      <c r="UB1" s="154"/>
      <c r="UC1" s="154"/>
      <c r="UD1" s="154"/>
      <c r="UE1" s="154"/>
      <c r="UF1" s="154"/>
      <c r="UG1" s="154"/>
      <c r="UH1" s="154"/>
      <c r="UI1" s="154"/>
      <c r="UJ1" s="154"/>
      <c r="UK1" s="154"/>
      <c r="UL1" s="154"/>
      <c r="UM1" s="154"/>
      <c r="UN1" s="154"/>
      <c r="UO1" s="154"/>
      <c r="UP1" s="154"/>
      <c r="UQ1" s="154"/>
      <c r="UR1" s="154"/>
      <c r="US1" s="154"/>
      <c r="UT1" s="154"/>
      <c r="UU1" s="154"/>
      <c r="UV1" s="154"/>
      <c r="UW1" s="154"/>
      <c r="UX1" s="154"/>
      <c r="UY1" s="154"/>
      <c r="UZ1" s="154"/>
      <c r="VA1" s="154"/>
      <c r="VB1" s="154"/>
      <c r="VC1" s="154"/>
      <c r="VD1" s="154"/>
      <c r="VE1" s="154"/>
      <c r="VF1" s="154"/>
      <c r="VG1" s="154"/>
      <c r="VH1" s="154"/>
      <c r="VI1" s="154"/>
      <c r="VJ1" s="154"/>
      <c r="VK1" s="154"/>
      <c r="VL1" s="154"/>
      <c r="VM1" s="154"/>
      <c r="VN1" s="154"/>
      <c r="VO1" s="154"/>
      <c r="VP1" s="154"/>
      <c r="VQ1" s="154"/>
      <c r="VR1" s="154"/>
      <c r="VS1" s="154"/>
      <c r="VT1" s="154"/>
      <c r="VU1" s="154"/>
      <c r="VV1" s="154"/>
      <c r="VW1" s="154"/>
      <c r="VX1" s="154"/>
      <c r="VY1" s="154"/>
      <c r="VZ1" s="154"/>
      <c r="WA1" s="154"/>
      <c r="WB1" s="154"/>
      <c r="WC1" s="154"/>
      <c r="WD1" s="154"/>
      <c r="WE1" s="154"/>
      <c r="WF1" s="154"/>
      <c r="WG1" s="154"/>
      <c r="WH1" s="154"/>
      <c r="WI1" s="154"/>
      <c r="WJ1" s="154"/>
      <c r="WK1" s="154"/>
      <c r="WL1" s="154"/>
      <c r="WM1" s="154"/>
      <c r="WN1" s="154"/>
      <c r="WO1" s="154"/>
      <c r="WP1" s="154"/>
      <c r="WQ1" s="154"/>
      <c r="WR1" s="154"/>
      <c r="WS1" s="154"/>
      <c r="WT1" s="154"/>
      <c r="WU1" s="154"/>
      <c r="WV1" s="154"/>
      <c r="WW1" s="154"/>
      <c r="WX1" s="154"/>
      <c r="WY1" s="154"/>
      <c r="WZ1" s="154"/>
      <c r="XA1" s="154"/>
      <c r="XB1" s="154"/>
      <c r="XC1" s="154"/>
      <c r="XD1" s="154"/>
      <c r="XE1" s="154"/>
      <c r="XF1" s="154"/>
      <c r="XG1" s="154"/>
      <c r="XH1" s="154"/>
      <c r="XI1" s="154"/>
      <c r="XJ1" s="154"/>
      <c r="XK1" s="154"/>
      <c r="XL1" s="154"/>
      <c r="XM1" s="154"/>
      <c r="XN1" s="154"/>
      <c r="XO1" s="154"/>
      <c r="XP1" s="154"/>
      <c r="XQ1" s="154"/>
      <c r="XR1" s="154"/>
      <c r="XS1" s="154"/>
      <c r="XT1" s="154"/>
      <c r="XU1" s="154"/>
      <c r="XV1" s="154"/>
      <c r="XW1" s="154"/>
      <c r="XX1" s="154"/>
      <c r="XY1" s="154"/>
      <c r="XZ1" s="154"/>
      <c r="YA1" s="154"/>
      <c r="YB1" s="154"/>
      <c r="YC1" s="154"/>
      <c r="YD1" s="154"/>
      <c r="YE1" s="154"/>
      <c r="YF1" s="154"/>
      <c r="YG1" s="154"/>
      <c r="YH1" s="154"/>
      <c r="YI1" s="154"/>
      <c r="YJ1" s="154"/>
      <c r="YK1" s="154"/>
      <c r="YL1" s="154"/>
      <c r="YM1" s="154"/>
      <c r="YN1" s="154"/>
      <c r="YO1" s="154"/>
      <c r="YP1" s="154"/>
      <c r="YQ1" s="154"/>
      <c r="YR1" s="154"/>
      <c r="YS1" s="154"/>
      <c r="YT1" s="154"/>
      <c r="YU1" s="154"/>
      <c r="YV1" s="154"/>
      <c r="YW1" s="154"/>
      <c r="YX1" s="154"/>
      <c r="YY1" s="154"/>
      <c r="YZ1" s="154"/>
      <c r="ZA1" s="154"/>
      <c r="ZB1" s="154"/>
      <c r="ZC1" s="154"/>
      <c r="ZD1" s="154"/>
      <c r="ZE1" s="154"/>
      <c r="ZF1" s="154"/>
      <c r="ZG1" s="154"/>
      <c r="ZH1" s="154"/>
      <c r="ZI1" s="154"/>
      <c r="ZJ1" s="154"/>
      <c r="ZK1" s="154"/>
      <c r="ZL1" s="154"/>
      <c r="ZM1" s="154"/>
      <c r="ZN1" s="154"/>
      <c r="ZO1" s="154"/>
      <c r="ZP1" s="154"/>
      <c r="ZQ1" s="154"/>
      <c r="ZR1" s="154"/>
      <c r="ZS1" s="154"/>
      <c r="ZT1" s="154"/>
      <c r="ZU1" s="154"/>
      <c r="ZV1" s="154"/>
      <c r="ZW1" s="154"/>
      <c r="ZX1" s="154"/>
      <c r="ZY1" s="154"/>
      <c r="ZZ1" s="154"/>
      <c r="AAA1" s="154"/>
      <c r="AAB1" s="154"/>
      <c r="AAC1" s="154"/>
      <c r="AAD1" s="154"/>
      <c r="AAE1" s="154"/>
      <c r="AAF1" s="154"/>
      <c r="AAG1" s="154"/>
      <c r="AAH1" s="154"/>
      <c r="AAI1" s="154"/>
      <c r="AAJ1" s="154"/>
      <c r="AAK1" s="154"/>
      <c r="AAL1" s="154"/>
      <c r="AAM1" s="154"/>
      <c r="AAN1" s="154"/>
      <c r="AAO1" s="154"/>
      <c r="AAP1" s="154"/>
      <c r="AAQ1" s="154"/>
      <c r="AAR1" s="154"/>
      <c r="AAS1" s="154"/>
      <c r="AAT1" s="154"/>
      <c r="AAU1" s="154"/>
      <c r="AAV1" s="154"/>
      <c r="AAW1" s="154"/>
      <c r="AAX1" s="154"/>
      <c r="AAY1" s="154"/>
      <c r="AAZ1" s="154"/>
      <c r="ABA1" s="154"/>
      <c r="ABB1" s="154"/>
      <c r="ABC1" s="154"/>
      <c r="ABD1" s="154"/>
      <c r="ABE1" s="154"/>
      <c r="ABF1" s="154"/>
      <c r="ABG1" s="154"/>
      <c r="ABH1" s="154"/>
      <c r="ABI1" s="154"/>
      <c r="ABJ1" s="154"/>
      <c r="ABK1" s="154"/>
      <c r="ABL1" s="154"/>
      <c r="ABM1" s="154"/>
      <c r="ABN1" s="154"/>
      <c r="ABO1" s="154"/>
      <c r="ABP1" s="154"/>
      <c r="ABQ1" s="154"/>
      <c r="ABR1" s="154"/>
      <c r="ABS1" s="154"/>
      <c r="ABT1" s="154"/>
      <c r="ABU1" s="154"/>
      <c r="ABV1" s="154"/>
      <c r="ABW1" s="154"/>
      <c r="ABX1" s="154"/>
      <c r="ABY1" s="154"/>
      <c r="ABZ1" s="154"/>
      <c r="ACA1" s="154"/>
      <c r="ACB1" s="154"/>
      <c r="ACC1" s="154"/>
      <c r="ACD1" s="154"/>
      <c r="ACE1" s="154"/>
      <c r="ACF1" s="154"/>
      <c r="ACG1" s="154"/>
      <c r="ACH1" s="154"/>
      <c r="ACI1" s="154"/>
      <c r="ACJ1" s="154"/>
      <c r="ACK1" s="154"/>
      <c r="ACL1" s="154"/>
      <c r="ACM1" s="154"/>
      <c r="ACN1" s="154"/>
      <c r="ACO1" s="154"/>
      <c r="ACP1" s="154"/>
      <c r="ACQ1" s="154"/>
      <c r="ACR1" s="154"/>
      <c r="ACS1" s="154"/>
      <c r="ACT1" s="154"/>
      <c r="ACU1" s="154"/>
      <c r="ACV1" s="154"/>
      <c r="ACW1" s="154"/>
      <c r="ACX1" s="154"/>
      <c r="ACY1" s="154"/>
      <c r="ACZ1" s="154"/>
      <c r="ADA1" s="154"/>
      <c r="ADB1" s="154"/>
      <c r="ADC1" s="154"/>
      <c r="ADD1" s="154"/>
      <c r="ADE1" s="154"/>
      <c r="ADF1" s="154"/>
      <c r="ADG1" s="154"/>
      <c r="ADH1" s="154"/>
      <c r="ADI1" s="154"/>
      <c r="ADJ1" s="154"/>
      <c r="ADK1" s="154"/>
      <c r="ADL1" s="154"/>
      <c r="ADM1" s="154"/>
      <c r="ADN1" s="154"/>
      <c r="ADO1" s="154"/>
      <c r="ADP1" s="154"/>
      <c r="ADQ1" s="154"/>
      <c r="ADR1" s="154"/>
      <c r="ADS1" s="154"/>
      <c r="ADT1" s="154"/>
      <c r="ADU1" s="154"/>
      <c r="ADV1" s="154"/>
      <c r="ADW1" s="154"/>
      <c r="ADX1" s="154"/>
      <c r="ADY1" s="154"/>
      <c r="ADZ1" s="154"/>
      <c r="AEA1" s="154"/>
      <c r="AEB1" s="154"/>
      <c r="AEC1" s="154"/>
      <c r="AED1" s="154"/>
      <c r="AEE1" s="154"/>
      <c r="AEF1" s="154"/>
      <c r="AEG1" s="154"/>
      <c r="AEH1" s="154"/>
      <c r="AEI1" s="154"/>
      <c r="AEJ1" s="154"/>
      <c r="AEK1" s="154"/>
      <c r="AEL1" s="154"/>
      <c r="AEM1" s="154"/>
      <c r="AEN1" s="154"/>
      <c r="AEO1" s="154"/>
      <c r="AEP1" s="154"/>
      <c r="AEQ1" s="154"/>
      <c r="AER1" s="154"/>
      <c r="AES1" s="154"/>
      <c r="AET1" s="154"/>
      <c r="AEU1" s="154"/>
      <c r="AEV1" s="154"/>
      <c r="AEW1" s="154"/>
      <c r="AEX1" s="154"/>
      <c r="AEY1" s="154"/>
      <c r="AEZ1" s="154"/>
      <c r="AFA1" s="154"/>
      <c r="AFB1" s="154"/>
      <c r="AFC1" s="154"/>
      <c r="AFD1" s="154"/>
      <c r="AFE1" s="154"/>
      <c r="AFF1" s="154"/>
      <c r="AFG1" s="154"/>
      <c r="AFH1" s="154"/>
      <c r="AFI1" s="154"/>
      <c r="AFJ1" s="154"/>
      <c r="AFK1" s="154"/>
      <c r="AFL1" s="154"/>
      <c r="AFM1" s="154"/>
      <c r="AFN1" s="154"/>
      <c r="AFO1" s="154"/>
      <c r="AFP1" s="154"/>
      <c r="AFQ1" s="154"/>
      <c r="AFR1" s="154"/>
      <c r="AFS1" s="154"/>
      <c r="AFT1" s="154"/>
      <c r="AFU1" s="154"/>
      <c r="AFV1" s="154"/>
      <c r="AFW1" s="154"/>
      <c r="AFX1" s="154"/>
      <c r="AFY1" s="154"/>
      <c r="AFZ1" s="154"/>
      <c r="AGA1" s="154"/>
      <c r="AGB1" s="154"/>
      <c r="AGC1" s="154"/>
      <c r="AGD1" s="154"/>
      <c r="AGE1" s="154"/>
      <c r="AGF1" s="154"/>
      <c r="AGG1" s="154"/>
      <c r="AGH1" s="154"/>
      <c r="AGI1" s="154"/>
      <c r="AGJ1" s="154"/>
      <c r="AGK1" s="154"/>
      <c r="AGL1" s="154"/>
      <c r="AGM1" s="154"/>
      <c r="AGN1" s="154"/>
      <c r="AGO1" s="154"/>
      <c r="AGP1" s="154"/>
      <c r="AGQ1" s="154"/>
      <c r="AGR1" s="154"/>
      <c r="AGS1" s="154"/>
      <c r="AGT1" s="154"/>
      <c r="AGU1" s="154"/>
      <c r="AGV1" s="154"/>
      <c r="AGW1" s="154"/>
      <c r="AGX1" s="154"/>
      <c r="AGY1" s="154"/>
      <c r="AGZ1" s="154"/>
      <c r="AHA1" s="154"/>
      <c r="AHB1" s="154"/>
      <c r="AHC1" s="154"/>
      <c r="AHD1" s="154"/>
      <c r="AHE1" s="154"/>
      <c r="AHF1" s="154"/>
      <c r="AHG1" s="154"/>
      <c r="AHH1" s="154"/>
      <c r="AHI1" s="154"/>
      <c r="AHJ1" s="154"/>
      <c r="AHK1" s="154"/>
      <c r="AHL1" s="154"/>
      <c r="AHM1" s="154"/>
      <c r="AHN1" s="154"/>
      <c r="AHO1" s="154"/>
      <c r="AHP1" s="154"/>
      <c r="AHQ1" s="154"/>
      <c r="AHR1" s="154"/>
      <c r="AHS1" s="154"/>
      <c r="AHT1" s="154"/>
      <c r="AHU1" s="154"/>
      <c r="AHV1" s="154"/>
      <c r="AHW1" s="154"/>
      <c r="AHX1" s="154"/>
      <c r="AHY1" s="154"/>
      <c r="AHZ1" s="154"/>
      <c r="AIA1" s="154"/>
      <c r="AIB1" s="154"/>
      <c r="AIC1" s="154"/>
      <c r="AID1" s="154"/>
      <c r="AIE1" s="154"/>
      <c r="AIF1" s="154"/>
      <c r="AIG1" s="154"/>
      <c r="AIH1" s="154"/>
      <c r="AII1" s="154"/>
      <c r="AIJ1" s="154"/>
      <c r="AIK1" s="154"/>
      <c r="AIL1" s="154"/>
      <c r="AIM1" s="154"/>
      <c r="AIN1" s="154"/>
      <c r="AIO1" s="154"/>
      <c r="AIP1" s="154"/>
      <c r="AIQ1" s="154"/>
      <c r="AIR1" s="154"/>
      <c r="AIS1" s="154"/>
      <c r="AIT1" s="154"/>
      <c r="AIU1" s="154"/>
      <c r="AIV1" s="154"/>
      <c r="AIW1" s="154"/>
      <c r="AIX1" s="154"/>
      <c r="AIY1" s="154"/>
      <c r="AIZ1" s="154"/>
      <c r="AJA1" s="154"/>
      <c r="AJB1" s="154"/>
      <c r="AJC1" s="154"/>
      <c r="AJD1" s="154"/>
      <c r="AJE1" s="154"/>
      <c r="AJF1" s="154"/>
      <c r="AJG1" s="154"/>
      <c r="AJH1" s="154"/>
      <c r="AJI1" s="154"/>
      <c r="AJJ1" s="154"/>
      <c r="AJK1" s="154"/>
      <c r="AJL1" s="154"/>
      <c r="AJM1" s="154"/>
      <c r="AJN1" s="154"/>
      <c r="AJO1" s="154"/>
      <c r="AJP1" s="154"/>
      <c r="AJQ1" s="154"/>
      <c r="AJR1" s="154"/>
      <c r="AJS1" s="154"/>
      <c r="AJT1" s="154"/>
      <c r="AJU1" s="154"/>
      <c r="AJV1" s="154"/>
      <c r="AJW1" s="154"/>
      <c r="AJX1" s="154"/>
      <c r="AJY1" s="154"/>
      <c r="AJZ1" s="154"/>
      <c r="AKA1" s="154"/>
      <c r="AKB1" s="154"/>
      <c r="AKC1" s="154"/>
      <c r="AKD1" s="154"/>
      <c r="AKE1" s="154"/>
      <c r="AKF1" s="154"/>
      <c r="AKG1" s="154"/>
      <c r="AKH1" s="154"/>
      <c r="AKI1" s="154"/>
      <c r="AKJ1" s="154"/>
      <c r="AKK1" s="154"/>
      <c r="AKL1" s="154"/>
      <c r="AKM1" s="154"/>
      <c r="AKN1" s="154"/>
      <c r="AKO1" s="154"/>
      <c r="AKP1" s="154"/>
      <c r="AKQ1" s="154"/>
      <c r="AKR1" s="154"/>
      <c r="AKS1" s="154"/>
      <c r="AKT1" s="154"/>
      <c r="AKU1" s="154"/>
      <c r="AKV1" s="154"/>
      <c r="AKW1" s="154"/>
      <c r="AKX1" s="154"/>
      <c r="AKY1" s="154"/>
      <c r="AKZ1" s="154"/>
      <c r="ALA1" s="154"/>
      <c r="ALB1" s="154"/>
      <c r="ALC1" s="154"/>
      <c r="ALD1" s="154"/>
      <c r="ALE1" s="154"/>
      <c r="ALF1" s="154"/>
      <c r="ALG1" s="154"/>
      <c r="ALH1" s="154"/>
      <c r="ALI1" s="154"/>
      <c r="ALJ1" s="154"/>
      <c r="ALK1" s="154"/>
      <c r="ALL1" s="154"/>
      <c r="ALM1" s="154"/>
      <c r="ALN1" s="154"/>
      <c r="ALO1" s="154"/>
      <c r="ALP1" s="154"/>
      <c r="ALQ1" s="154"/>
      <c r="ALR1" s="154"/>
      <c r="ALS1" s="154"/>
      <c r="ALT1" s="154"/>
      <c r="ALU1" s="154"/>
      <c r="ALV1" s="154"/>
      <c r="ALW1" s="154"/>
      <c r="ALX1" s="154"/>
      <c r="ALY1" s="154"/>
      <c r="ALZ1" s="154"/>
      <c r="AMA1" s="154"/>
      <c r="AMB1" s="154"/>
      <c r="AMC1" s="154"/>
      <c r="AMD1" s="154"/>
      <c r="AME1" s="154"/>
      <c r="AMF1" s="154"/>
      <c r="AMG1" s="154"/>
      <c r="AMH1" s="154"/>
      <c r="AMI1" s="154"/>
    </row>
    <row r="2" spans="1:1023" s="158" customFormat="1" ht="14.25" x14ac:dyDescent="0.2">
      <c r="A2" s="388"/>
      <c r="B2" s="389"/>
      <c r="C2" s="389"/>
      <c r="D2" s="389"/>
      <c r="E2" s="389"/>
      <c r="F2" s="389"/>
      <c r="G2" s="389"/>
      <c r="H2" s="390"/>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c r="NY2" s="154"/>
      <c r="NZ2" s="154"/>
      <c r="OA2" s="154"/>
      <c r="OB2" s="154"/>
      <c r="OC2" s="154"/>
      <c r="OD2" s="154"/>
      <c r="OE2" s="154"/>
      <c r="OF2" s="154"/>
      <c r="OG2" s="154"/>
      <c r="OH2" s="154"/>
      <c r="OI2" s="154"/>
      <c r="OJ2" s="154"/>
      <c r="OK2" s="154"/>
      <c r="OL2" s="154"/>
      <c r="OM2" s="154"/>
      <c r="ON2" s="154"/>
      <c r="OO2" s="154"/>
      <c r="OP2" s="154"/>
      <c r="OQ2" s="154"/>
      <c r="OR2" s="154"/>
      <c r="OS2" s="154"/>
      <c r="OT2" s="154"/>
      <c r="OU2" s="154"/>
      <c r="OV2" s="154"/>
      <c r="OW2" s="154"/>
      <c r="OX2" s="154"/>
      <c r="OY2" s="154"/>
      <c r="OZ2" s="154"/>
      <c r="PA2" s="154"/>
      <c r="PB2" s="154"/>
      <c r="PC2" s="154"/>
      <c r="PD2" s="154"/>
      <c r="PE2" s="154"/>
      <c r="PF2" s="154"/>
      <c r="PG2" s="154"/>
      <c r="PH2" s="154"/>
      <c r="PI2" s="154"/>
      <c r="PJ2" s="154"/>
      <c r="PK2" s="154"/>
      <c r="PL2" s="154"/>
      <c r="PM2" s="154"/>
      <c r="PN2" s="154"/>
      <c r="PO2" s="154"/>
      <c r="PP2" s="154"/>
      <c r="PQ2" s="154"/>
      <c r="PR2" s="154"/>
      <c r="PS2" s="154"/>
      <c r="PT2" s="154"/>
      <c r="PU2" s="154"/>
      <c r="PV2" s="154"/>
      <c r="PW2" s="154"/>
      <c r="PX2" s="154"/>
      <c r="PY2" s="154"/>
      <c r="PZ2" s="154"/>
      <c r="QA2" s="154"/>
      <c r="QB2" s="154"/>
      <c r="QC2" s="154"/>
      <c r="QD2" s="154"/>
      <c r="QE2" s="154"/>
      <c r="QF2" s="154"/>
      <c r="QG2" s="154"/>
      <c r="QH2" s="154"/>
      <c r="QI2" s="154"/>
      <c r="QJ2" s="154"/>
      <c r="QK2" s="154"/>
      <c r="QL2" s="154"/>
      <c r="QM2" s="154"/>
      <c r="QN2" s="154"/>
      <c r="QO2" s="154"/>
      <c r="QP2" s="154"/>
      <c r="QQ2" s="154"/>
      <c r="QR2" s="154"/>
      <c r="QS2" s="154"/>
      <c r="QT2" s="154"/>
      <c r="QU2" s="154"/>
      <c r="QV2" s="154"/>
      <c r="QW2" s="154"/>
      <c r="QX2" s="154"/>
      <c r="QY2" s="154"/>
      <c r="QZ2" s="154"/>
      <c r="RA2" s="154"/>
      <c r="RB2" s="154"/>
      <c r="RC2" s="154"/>
      <c r="RD2" s="154"/>
      <c r="RE2" s="154"/>
      <c r="RF2" s="154"/>
      <c r="RG2" s="154"/>
      <c r="RH2" s="154"/>
      <c r="RI2" s="154"/>
      <c r="RJ2" s="154"/>
      <c r="RK2" s="154"/>
      <c r="RL2" s="154"/>
      <c r="RM2" s="154"/>
      <c r="RN2" s="154"/>
      <c r="RO2" s="154"/>
      <c r="RP2" s="154"/>
      <c r="RQ2" s="154"/>
      <c r="RR2" s="154"/>
      <c r="RS2" s="154"/>
      <c r="RT2" s="154"/>
      <c r="RU2" s="154"/>
      <c r="RV2" s="154"/>
      <c r="RW2" s="154"/>
      <c r="RX2" s="154"/>
      <c r="RY2" s="154"/>
      <c r="RZ2" s="154"/>
      <c r="SA2" s="154"/>
      <c r="SB2" s="154"/>
      <c r="SC2" s="154"/>
      <c r="SD2" s="154"/>
      <c r="SE2" s="154"/>
      <c r="SF2" s="154"/>
      <c r="SG2" s="154"/>
      <c r="SH2" s="154"/>
      <c r="SI2" s="154"/>
      <c r="SJ2" s="154"/>
      <c r="SK2" s="154"/>
      <c r="SL2" s="154"/>
      <c r="SM2" s="154"/>
      <c r="SN2" s="154"/>
      <c r="SO2" s="154"/>
      <c r="SP2" s="154"/>
      <c r="SQ2" s="154"/>
      <c r="SR2" s="154"/>
      <c r="SS2" s="154"/>
      <c r="ST2" s="154"/>
      <c r="SU2" s="154"/>
      <c r="SV2" s="154"/>
      <c r="SW2" s="154"/>
      <c r="SX2" s="154"/>
      <c r="SY2" s="154"/>
      <c r="SZ2" s="154"/>
      <c r="TA2" s="154"/>
      <c r="TB2" s="154"/>
      <c r="TC2" s="154"/>
      <c r="TD2" s="154"/>
      <c r="TE2" s="154"/>
      <c r="TF2" s="154"/>
      <c r="TG2" s="154"/>
      <c r="TH2" s="154"/>
      <c r="TI2" s="154"/>
      <c r="TJ2" s="154"/>
      <c r="TK2" s="154"/>
      <c r="TL2" s="154"/>
      <c r="TM2" s="154"/>
      <c r="TN2" s="154"/>
      <c r="TO2" s="154"/>
      <c r="TP2" s="154"/>
      <c r="TQ2" s="154"/>
      <c r="TR2" s="154"/>
      <c r="TS2" s="154"/>
      <c r="TT2" s="154"/>
      <c r="TU2" s="154"/>
      <c r="TV2" s="154"/>
      <c r="TW2" s="154"/>
      <c r="TX2" s="154"/>
      <c r="TY2" s="154"/>
      <c r="TZ2" s="154"/>
      <c r="UA2" s="154"/>
      <c r="UB2" s="154"/>
      <c r="UC2" s="154"/>
      <c r="UD2" s="154"/>
      <c r="UE2" s="154"/>
      <c r="UF2" s="154"/>
      <c r="UG2" s="154"/>
      <c r="UH2" s="154"/>
      <c r="UI2" s="154"/>
      <c r="UJ2" s="154"/>
      <c r="UK2" s="154"/>
      <c r="UL2" s="154"/>
      <c r="UM2" s="154"/>
      <c r="UN2" s="154"/>
      <c r="UO2" s="154"/>
      <c r="UP2" s="154"/>
      <c r="UQ2" s="154"/>
      <c r="UR2" s="154"/>
      <c r="US2" s="154"/>
      <c r="UT2" s="154"/>
      <c r="UU2" s="154"/>
      <c r="UV2" s="154"/>
      <c r="UW2" s="154"/>
      <c r="UX2" s="154"/>
      <c r="UY2" s="154"/>
      <c r="UZ2" s="154"/>
      <c r="VA2" s="154"/>
      <c r="VB2" s="154"/>
      <c r="VC2" s="154"/>
      <c r="VD2" s="154"/>
      <c r="VE2" s="154"/>
      <c r="VF2" s="154"/>
      <c r="VG2" s="154"/>
      <c r="VH2" s="154"/>
      <c r="VI2" s="154"/>
      <c r="VJ2" s="154"/>
      <c r="VK2" s="154"/>
      <c r="VL2" s="154"/>
      <c r="VM2" s="154"/>
      <c r="VN2" s="154"/>
      <c r="VO2" s="154"/>
      <c r="VP2" s="154"/>
      <c r="VQ2" s="154"/>
      <c r="VR2" s="154"/>
      <c r="VS2" s="154"/>
      <c r="VT2" s="154"/>
      <c r="VU2" s="154"/>
      <c r="VV2" s="154"/>
      <c r="VW2" s="154"/>
      <c r="VX2" s="154"/>
      <c r="VY2" s="154"/>
      <c r="VZ2" s="154"/>
      <c r="WA2" s="154"/>
      <c r="WB2" s="154"/>
      <c r="WC2" s="154"/>
      <c r="WD2" s="154"/>
      <c r="WE2" s="154"/>
      <c r="WF2" s="154"/>
      <c r="WG2" s="154"/>
      <c r="WH2" s="154"/>
      <c r="WI2" s="154"/>
      <c r="WJ2" s="154"/>
      <c r="WK2" s="154"/>
      <c r="WL2" s="154"/>
      <c r="WM2" s="154"/>
      <c r="WN2" s="154"/>
      <c r="WO2" s="154"/>
      <c r="WP2" s="154"/>
      <c r="WQ2" s="154"/>
      <c r="WR2" s="154"/>
      <c r="WS2" s="154"/>
      <c r="WT2" s="154"/>
      <c r="WU2" s="154"/>
      <c r="WV2" s="154"/>
      <c r="WW2" s="154"/>
      <c r="WX2" s="154"/>
      <c r="WY2" s="154"/>
      <c r="WZ2" s="154"/>
      <c r="XA2" s="154"/>
      <c r="XB2" s="154"/>
      <c r="XC2" s="154"/>
      <c r="XD2" s="154"/>
      <c r="XE2" s="154"/>
      <c r="XF2" s="154"/>
      <c r="XG2" s="154"/>
      <c r="XH2" s="154"/>
      <c r="XI2" s="154"/>
      <c r="XJ2" s="154"/>
      <c r="XK2" s="154"/>
      <c r="XL2" s="154"/>
      <c r="XM2" s="154"/>
      <c r="XN2" s="154"/>
      <c r="XO2" s="154"/>
      <c r="XP2" s="154"/>
      <c r="XQ2" s="154"/>
      <c r="XR2" s="154"/>
      <c r="XS2" s="154"/>
      <c r="XT2" s="154"/>
      <c r="XU2" s="154"/>
      <c r="XV2" s="154"/>
      <c r="XW2" s="154"/>
      <c r="XX2" s="154"/>
      <c r="XY2" s="154"/>
      <c r="XZ2" s="154"/>
      <c r="YA2" s="154"/>
      <c r="YB2" s="154"/>
      <c r="YC2" s="154"/>
      <c r="YD2" s="154"/>
      <c r="YE2" s="154"/>
      <c r="YF2" s="154"/>
      <c r="YG2" s="154"/>
      <c r="YH2" s="154"/>
      <c r="YI2" s="154"/>
      <c r="YJ2" s="154"/>
      <c r="YK2" s="154"/>
      <c r="YL2" s="154"/>
      <c r="YM2" s="154"/>
      <c r="YN2" s="154"/>
      <c r="YO2" s="154"/>
      <c r="YP2" s="154"/>
      <c r="YQ2" s="154"/>
      <c r="YR2" s="154"/>
      <c r="YS2" s="154"/>
      <c r="YT2" s="154"/>
      <c r="YU2" s="154"/>
      <c r="YV2" s="154"/>
      <c r="YW2" s="154"/>
      <c r="YX2" s="154"/>
      <c r="YY2" s="154"/>
      <c r="YZ2" s="154"/>
      <c r="ZA2" s="154"/>
      <c r="ZB2" s="154"/>
      <c r="ZC2" s="154"/>
      <c r="ZD2" s="154"/>
      <c r="ZE2" s="154"/>
      <c r="ZF2" s="154"/>
      <c r="ZG2" s="154"/>
      <c r="ZH2" s="154"/>
      <c r="ZI2" s="154"/>
      <c r="ZJ2" s="154"/>
      <c r="ZK2" s="154"/>
      <c r="ZL2" s="154"/>
      <c r="ZM2" s="154"/>
      <c r="ZN2" s="154"/>
      <c r="ZO2" s="154"/>
      <c r="ZP2" s="154"/>
      <c r="ZQ2" s="154"/>
      <c r="ZR2" s="154"/>
      <c r="ZS2" s="154"/>
      <c r="ZT2" s="154"/>
      <c r="ZU2" s="154"/>
      <c r="ZV2" s="154"/>
      <c r="ZW2" s="154"/>
      <c r="ZX2" s="154"/>
      <c r="ZY2" s="154"/>
      <c r="ZZ2" s="154"/>
      <c r="AAA2" s="154"/>
      <c r="AAB2" s="154"/>
      <c r="AAC2" s="154"/>
      <c r="AAD2" s="154"/>
      <c r="AAE2" s="154"/>
      <c r="AAF2" s="154"/>
      <c r="AAG2" s="154"/>
      <c r="AAH2" s="154"/>
      <c r="AAI2" s="154"/>
      <c r="AAJ2" s="154"/>
      <c r="AAK2" s="154"/>
      <c r="AAL2" s="154"/>
      <c r="AAM2" s="154"/>
      <c r="AAN2" s="154"/>
      <c r="AAO2" s="154"/>
      <c r="AAP2" s="154"/>
      <c r="AAQ2" s="154"/>
      <c r="AAR2" s="154"/>
      <c r="AAS2" s="154"/>
      <c r="AAT2" s="154"/>
      <c r="AAU2" s="154"/>
      <c r="AAV2" s="154"/>
      <c r="AAW2" s="154"/>
      <c r="AAX2" s="154"/>
      <c r="AAY2" s="154"/>
      <c r="AAZ2" s="154"/>
      <c r="ABA2" s="154"/>
      <c r="ABB2" s="154"/>
      <c r="ABC2" s="154"/>
      <c r="ABD2" s="154"/>
      <c r="ABE2" s="154"/>
      <c r="ABF2" s="154"/>
      <c r="ABG2" s="154"/>
      <c r="ABH2" s="154"/>
      <c r="ABI2" s="154"/>
      <c r="ABJ2" s="154"/>
      <c r="ABK2" s="154"/>
      <c r="ABL2" s="154"/>
      <c r="ABM2" s="154"/>
      <c r="ABN2" s="154"/>
      <c r="ABO2" s="154"/>
      <c r="ABP2" s="154"/>
      <c r="ABQ2" s="154"/>
      <c r="ABR2" s="154"/>
      <c r="ABS2" s="154"/>
      <c r="ABT2" s="154"/>
      <c r="ABU2" s="154"/>
      <c r="ABV2" s="154"/>
      <c r="ABW2" s="154"/>
      <c r="ABX2" s="154"/>
      <c r="ABY2" s="154"/>
      <c r="ABZ2" s="154"/>
      <c r="ACA2" s="154"/>
      <c r="ACB2" s="154"/>
      <c r="ACC2" s="154"/>
      <c r="ACD2" s="154"/>
      <c r="ACE2" s="154"/>
      <c r="ACF2" s="154"/>
      <c r="ACG2" s="154"/>
      <c r="ACH2" s="154"/>
      <c r="ACI2" s="154"/>
      <c r="ACJ2" s="154"/>
      <c r="ACK2" s="154"/>
      <c r="ACL2" s="154"/>
      <c r="ACM2" s="154"/>
      <c r="ACN2" s="154"/>
      <c r="ACO2" s="154"/>
      <c r="ACP2" s="154"/>
      <c r="ACQ2" s="154"/>
      <c r="ACR2" s="154"/>
      <c r="ACS2" s="154"/>
      <c r="ACT2" s="154"/>
      <c r="ACU2" s="154"/>
      <c r="ACV2" s="154"/>
      <c r="ACW2" s="154"/>
      <c r="ACX2" s="154"/>
      <c r="ACY2" s="154"/>
      <c r="ACZ2" s="154"/>
      <c r="ADA2" s="154"/>
      <c r="ADB2" s="154"/>
      <c r="ADC2" s="154"/>
      <c r="ADD2" s="154"/>
      <c r="ADE2" s="154"/>
      <c r="ADF2" s="154"/>
      <c r="ADG2" s="154"/>
      <c r="ADH2" s="154"/>
      <c r="ADI2" s="154"/>
      <c r="ADJ2" s="154"/>
      <c r="ADK2" s="154"/>
      <c r="ADL2" s="154"/>
      <c r="ADM2" s="154"/>
      <c r="ADN2" s="154"/>
      <c r="ADO2" s="154"/>
      <c r="ADP2" s="154"/>
      <c r="ADQ2" s="154"/>
      <c r="ADR2" s="154"/>
      <c r="ADS2" s="154"/>
      <c r="ADT2" s="154"/>
      <c r="ADU2" s="154"/>
      <c r="ADV2" s="154"/>
      <c r="ADW2" s="154"/>
      <c r="ADX2" s="154"/>
      <c r="ADY2" s="154"/>
      <c r="ADZ2" s="154"/>
      <c r="AEA2" s="154"/>
      <c r="AEB2" s="154"/>
      <c r="AEC2" s="154"/>
      <c r="AED2" s="154"/>
      <c r="AEE2" s="154"/>
      <c r="AEF2" s="154"/>
      <c r="AEG2" s="154"/>
      <c r="AEH2" s="154"/>
      <c r="AEI2" s="154"/>
      <c r="AEJ2" s="154"/>
      <c r="AEK2" s="154"/>
      <c r="AEL2" s="154"/>
      <c r="AEM2" s="154"/>
      <c r="AEN2" s="154"/>
      <c r="AEO2" s="154"/>
      <c r="AEP2" s="154"/>
      <c r="AEQ2" s="154"/>
      <c r="AER2" s="154"/>
      <c r="AES2" s="154"/>
      <c r="AET2" s="154"/>
      <c r="AEU2" s="154"/>
      <c r="AEV2" s="154"/>
      <c r="AEW2" s="154"/>
      <c r="AEX2" s="154"/>
      <c r="AEY2" s="154"/>
      <c r="AEZ2" s="154"/>
      <c r="AFA2" s="154"/>
      <c r="AFB2" s="154"/>
      <c r="AFC2" s="154"/>
      <c r="AFD2" s="154"/>
      <c r="AFE2" s="154"/>
      <c r="AFF2" s="154"/>
      <c r="AFG2" s="154"/>
      <c r="AFH2" s="154"/>
      <c r="AFI2" s="154"/>
      <c r="AFJ2" s="154"/>
      <c r="AFK2" s="154"/>
      <c r="AFL2" s="154"/>
      <c r="AFM2" s="154"/>
      <c r="AFN2" s="154"/>
      <c r="AFO2" s="154"/>
      <c r="AFP2" s="154"/>
      <c r="AFQ2" s="154"/>
      <c r="AFR2" s="154"/>
      <c r="AFS2" s="154"/>
      <c r="AFT2" s="154"/>
      <c r="AFU2" s="154"/>
      <c r="AFV2" s="154"/>
      <c r="AFW2" s="154"/>
      <c r="AFX2" s="154"/>
      <c r="AFY2" s="154"/>
      <c r="AFZ2" s="154"/>
      <c r="AGA2" s="154"/>
      <c r="AGB2" s="154"/>
      <c r="AGC2" s="154"/>
      <c r="AGD2" s="154"/>
      <c r="AGE2" s="154"/>
      <c r="AGF2" s="154"/>
      <c r="AGG2" s="154"/>
      <c r="AGH2" s="154"/>
      <c r="AGI2" s="154"/>
      <c r="AGJ2" s="154"/>
      <c r="AGK2" s="154"/>
      <c r="AGL2" s="154"/>
      <c r="AGM2" s="154"/>
      <c r="AGN2" s="154"/>
      <c r="AGO2" s="154"/>
      <c r="AGP2" s="154"/>
      <c r="AGQ2" s="154"/>
      <c r="AGR2" s="154"/>
      <c r="AGS2" s="154"/>
      <c r="AGT2" s="154"/>
      <c r="AGU2" s="154"/>
      <c r="AGV2" s="154"/>
      <c r="AGW2" s="154"/>
      <c r="AGX2" s="154"/>
      <c r="AGY2" s="154"/>
      <c r="AGZ2" s="154"/>
      <c r="AHA2" s="154"/>
      <c r="AHB2" s="154"/>
      <c r="AHC2" s="154"/>
      <c r="AHD2" s="154"/>
      <c r="AHE2" s="154"/>
      <c r="AHF2" s="154"/>
      <c r="AHG2" s="154"/>
      <c r="AHH2" s="154"/>
      <c r="AHI2" s="154"/>
      <c r="AHJ2" s="154"/>
      <c r="AHK2" s="154"/>
      <c r="AHL2" s="154"/>
      <c r="AHM2" s="154"/>
      <c r="AHN2" s="154"/>
      <c r="AHO2" s="154"/>
      <c r="AHP2" s="154"/>
      <c r="AHQ2" s="154"/>
      <c r="AHR2" s="154"/>
      <c r="AHS2" s="154"/>
      <c r="AHT2" s="154"/>
      <c r="AHU2" s="154"/>
      <c r="AHV2" s="154"/>
      <c r="AHW2" s="154"/>
      <c r="AHX2" s="154"/>
      <c r="AHY2" s="154"/>
      <c r="AHZ2" s="154"/>
      <c r="AIA2" s="154"/>
      <c r="AIB2" s="154"/>
      <c r="AIC2" s="154"/>
      <c r="AID2" s="154"/>
      <c r="AIE2" s="154"/>
      <c r="AIF2" s="154"/>
      <c r="AIG2" s="154"/>
      <c r="AIH2" s="154"/>
      <c r="AII2" s="154"/>
      <c r="AIJ2" s="154"/>
      <c r="AIK2" s="154"/>
      <c r="AIL2" s="154"/>
      <c r="AIM2" s="154"/>
      <c r="AIN2" s="154"/>
      <c r="AIO2" s="154"/>
      <c r="AIP2" s="154"/>
      <c r="AIQ2" s="154"/>
      <c r="AIR2" s="154"/>
      <c r="AIS2" s="154"/>
      <c r="AIT2" s="154"/>
      <c r="AIU2" s="154"/>
      <c r="AIV2" s="154"/>
      <c r="AIW2" s="154"/>
      <c r="AIX2" s="154"/>
      <c r="AIY2" s="154"/>
      <c r="AIZ2" s="154"/>
      <c r="AJA2" s="154"/>
      <c r="AJB2" s="154"/>
      <c r="AJC2" s="154"/>
      <c r="AJD2" s="154"/>
      <c r="AJE2" s="154"/>
      <c r="AJF2" s="154"/>
      <c r="AJG2" s="154"/>
      <c r="AJH2" s="154"/>
      <c r="AJI2" s="154"/>
      <c r="AJJ2" s="154"/>
      <c r="AJK2" s="154"/>
      <c r="AJL2" s="154"/>
      <c r="AJM2" s="154"/>
      <c r="AJN2" s="154"/>
      <c r="AJO2" s="154"/>
      <c r="AJP2" s="154"/>
      <c r="AJQ2" s="154"/>
      <c r="AJR2" s="154"/>
      <c r="AJS2" s="154"/>
      <c r="AJT2" s="154"/>
      <c r="AJU2" s="154"/>
      <c r="AJV2" s="154"/>
      <c r="AJW2" s="154"/>
      <c r="AJX2" s="154"/>
      <c r="AJY2" s="154"/>
      <c r="AJZ2" s="154"/>
      <c r="AKA2" s="154"/>
      <c r="AKB2" s="154"/>
      <c r="AKC2" s="154"/>
      <c r="AKD2" s="154"/>
      <c r="AKE2" s="154"/>
      <c r="AKF2" s="154"/>
      <c r="AKG2" s="154"/>
      <c r="AKH2" s="154"/>
      <c r="AKI2" s="154"/>
      <c r="AKJ2" s="154"/>
      <c r="AKK2" s="154"/>
      <c r="AKL2" s="154"/>
      <c r="AKM2" s="154"/>
      <c r="AKN2" s="154"/>
      <c r="AKO2" s="154"/>
      <c r="AKP2" s="154"/>
      <c r="AKQ2" s="154"/>
      <c r="AKR2" s="154"/>
      <c r="AKS2" s="154"/>
      <c r="AKT2" s="154"/>
      <c r="AKU2" s="154"/>
      <c r="AKV2" s="154"/>
      <c r="AKW2" s="154"/>
      <c r="AKX2" s="154"/>
      <c r="AKY2" s="154"/>
      <c r="AKZ2" s="154"/>
      <c r="ALA2" s="154"/>
      <c r="ALB2" s="154"/>
      <c r="ALC2" s="154"/>
      <c r="ALD2" s="154"/>
      <c r="ALE2" s="154"/>
      <c r="ALF2" s="154"/>
      <c r="ALG2" s="154"/>
      <c r="ALH2" s="154"/>
      <c r="ALI2" s="154"/>
      <c r="ALJ2" s="154"/>
      <c r="ALK2" s="154"/>
      <c r="ALL2" s="154"/>
      <c r="ALM2" s="154"/>
      <c r="ALN2" s="154"/>
      <c r="ALO2" s="154"/>
      <c r="ALP2" s="154"/>
      <c r="ALQ2" s="154"/>
      <c r="ALR2" s="154"/>
      <c r="ALS2" s="154"/>
      <c r="ALT2" s="154"/>
      <c r="ALU2" s="154"/>
      <c r="ALV2" s="154"/>
      <c r="ALW2" s="154"/>
      <c r="ALX2" s="154"/>
      <c r="ALY2" s="154"/>
      <c r="ALZ2" s="154"/>
      <c r="AMA2" s="154"/>
      <c r="AMB2" s="154"/>
      <c r="AMC2" s="154"/>
      <c r="AMD2" s="154"/>
      <c r="AME2" s="154"/>
      <c r="AMF2" s="154"/>
      <c r="AMG2" s="154"/>
      <c r="AMH2" s="154"/>
      <c r="AMI2" s="154"/>
    </row>
    <row r="3" spans="1:1023" s="158" customFormat="1" ht="14.25" x14ac:dyDescent="0.2">
      <c r="A3" s="388"/>
      <c r="B3" s="389"/>
      <c r="C3" s="389"/>
      <c r="D3" s="389"/>
      <c r="E3" s="389"/>
      <c r="F3" s="389"/>
      <c r="G3" s="389"/>
      <c r="H3" s="390"/>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c r="NY3" s="154"/>
      <c r="NZ3" s="154"/>
      <c r="OA3" s="154"/>
      <c r="OB3" s="154"/>
      <c r="OC3" s="154"/>
      <c r="OD3" s="154"/>
      <c r="OE3" s="154"/>
      <c r="OF3" s="154"/>
      <c r="OG3" s="154"/>
      <c r="OH3" s="154"/>
      <c r="OI3" s="154"/>
      <c r="OJ3" s="154"/>
      <c r="OK3" s="154"/>
      <c r="OL3" s="154"/>
      <c r="OM3" s="154"/>
      <c r="ON3" s="154"/>
      <c r="OO3" s="154"/>
      <c r="OP3" s="154"/>
      <c r="OQ3" s="154"/>
      <c r="OR3" s="154"/>
      <c r="OS3" s="154"/>
      <c r="OT3" s="154"/>
      <c r="OU3" s="154"/>
      <c r="OV3" s="154"/>
      <c r="OW3" s="154"/>
      <c r="OX3" s="154"/>
      <c r="OY3" s="154"/>
      <c r="OZ3" s="154"/>
      <c r="PA3" s="154"/>
      <c r="PB3" s="154"/>
      <c r="PC3" s="154"/>
      <c r="PD3" s="154"/>
      <c r="PE3" s="154"/>
      <c r="PF3" s="154"/>
      <c r="PG3" s="154"/>
      <c r="PH3" s="154"/>
      <c r="PI3" s="154"/>
      <c r="PJ3" s="154"/>
      <c r="PK3" s="154"/>
      <c r="PL3" s="154"/>
      <c r="PM3" s="154"/>
      <c r="PN3" s="154"/>
      <c r="PO3" s="154"/>
      <c r="PP3" s="154"/>
      <c r="PQ3" s="154"/>
      <c r="PR3" s="154"/>
      <c r="PS3" s="154"/>
      <c r="PT3" s="154"/>
      <c r="PU3" s="154"/>
      <c r="PV3" s="154"/>
      <c r="PW3" s="154"/>
      <c r="PX3" s="154"/>
      <c r="PY3" s="154"/>
      <c r="PZ3" s="154"/>
      <c r="QA3" s="154"/>
      <c r="QB3" s="154"/>
      <c r="QC3" s="154"/>
      <c r="QD3" s="154"/>
      <c r="QE3" s="154"/>
      <c r="QF3" s="154"/>
      <c r="QG3" s="154"/>
      <c r="QH3" s="154"/>
      <c r="QI3" s="154"/>
      <c r="QJ3" s="154"/>
      <c r="QK3" s="154"/>
      <c r="QL3" s="154"/>
      <c r="QM3" s="154"/>
      <c r="QN3" s="154"/>
      <c r="QO3" s="154"/>
      <c r="QP3" s="154"/>
      <c r="QQ3" s="154"/>
      <c r="QR3" s="154"/>
      <c r="QS3" s="154"/>
      <c r="QT3" s="154"/>
      <c r="QU3" s="154"/>
      <c r="QV3" s="154"/>
      <c r="QW3" s="154"/>
      <c r="QX3" s="154"/>
      <c r="QY3" s="154"/>
      <c r="QZ3" s="154"/>
      <c r="RA3" s="154"/>
      <c r="RB3" s="154"/>
      <c r="RC3" s="154"/>
      <c r="RD3" s="154"/>
      <c r="RE3" s="154"/>
      <c r="RF3" s="154"/>
      <c r="RG3" s="154"/>
      <c r="RH3" s="154"/>
      <c r="RI3" s="154"/>
      <c r="RJ3" s="154"/>
      <c r="RK3" s="154"/>
      <c r="RL3" s="154"/>
      <c r="RM3" s="154"/>
      <c r="RN3" s="154"/>
      <c r="RO3" s="154"/>
      <c r="RP3" s="154"/>
      <c r="RQ3" s="154"/>
      <c r="RR3" s="154"/>
      <c r="RS3" s="154"/>
      <c r="RT3" s="154"/>
      <c r="RU3" s="154"/>
      <c r="RV3" s="154"/>
      <c r="RW3" s="154"/>
      <c r="RX3" s="154"/>
      <c r="RY3" s="154"/>
      <c r="RZ3" s="154"/>
      <c r="SA3" s="154"/>
      <c r="SB3" s="154"/>
      <c r="SC3" s="154"/>
      <c r="SD3" s="154"/>
      <c r="SE3" s="154"/>
      <c r="SF3" s="154"/>
      <c r="SG3" s="154"/>
      <c r="SH3" s="154"/>
      <c r="SI3" s="154"/>
      <c r="SJ3" s="154"/>
      <c r="SK3" s="154"/>
      <c r="SL3" s="154"/>
      <c r="SM3" s="154"/>
      <c r="SN3" s="154"/>
      <c r="SO3" s="154"/>
      <c r="SP3" s="154"/>
      <c r="SQ3" s="154"/>
      <c r="SR3" s="154"/>
      <c r="SS3" s="154"/>
      <c r="ST3" s="154"/>
      <c r="SU3" s="154"/>
      <c r="SV3" s="154"/>
      <c r="SW3" s="154"/>
      <c r="SX3" s="154"/>
      <c r="SY3" s="154"/>
      <c r="SZ3" s="154"/>
      <c r="TA3" s="154"/>
      <c r="TB3" s="154"/>
      <c r="TC3" s="154"/>
      <c r="TD3" s="154"/>
      <c r="TE3" s="154"/>
      <c r="TF3" s="154"/>
      <c r="TG3" s="154"/>
      <c r="TH3" s="154"/>
      <c r="TI3" s="154"/>
      <c r="TJ3" s="154"/>
      <c r="TK3" s="154"/>
      <c r="TL3" s="154"/>
      <c r="TM3" s="154"/>
      <c r="TN3" s="154"/>
      <c r="TO3" s="154"/>
      <c r="TP3" s="154"/>
      <c r="TQ3" s="154"/>
      <c r="TR3" s="154"/>
      <c r="TS3" s="154"/>
      <c r="TT3" s="154"/>
      <c r="TU3" s="154"/>
      <c r="TV3" s="154"/>
      <c r="TW3" s="154"/>
      <c r="TX3" s="154"/>
      <c r="TY3" s="154"/>
      <c r="TZ3" s="154"/>
      <c r="UA3" s="154"/>
      <c r="UB3" s="154"/>
      <c r="UC3" s="154"/>
      <c r="UD3" s="154"/>
      <c r="UE3" s="154"/>
      <c r="UF3" s="154"/>
      <c r="UG3" s="154"/>
      <c r="UH3" s="154"/>
      <c r="UI3" s="154"/>
      <c r="UJ3" s="154"/>
      <c r="UK3" s="154"/>
      <c r="UL3" s="154"/>
      <c r="UM3" s="154"/>
      <c r="UN3" s="154"/>
      <c r="UO3" s="154"/>
      <c r="UP3" s="154"/>
      <c r="UQ3" s="154"/>
      <c r="UR3" s="154"/>
      <c r="US3" s="154"/>
      <c r="UT3" s="154"/>
      <c r="UU3" s="154"/>
      <c r="UV3" s="154"/>
      <c r="UW3" s="154"/>
      <c r="UX3" s="154"/>
      <c r="UY3" s="154"/>
      <c r="UZ3" s="154"/>
      <c r="VA3" s="154"/>
      <c r="VB3" s="154"/>
      <c r="VC3" s="154"/>
      <c r="VD3" s="154"/>
      <c r="VE3" s="154"/>
      <c r="VF3" s="154"/>
      <c r="VG3" s="154"/>
      <c r="VH3" s="154"/>
      <c r="VI3" s="154"/>
      <c r="VJ3" s="154"/>
      <c r="VK3" s="154"/>
      <c r="VL3" s="154"/>
      <c r="VM3" s="154"/>
      <c r="VN3" s="154"/>
      <c r="VO3" s="154"/>
      <c r="VP3" s="154"/>
      <c r="VQ3" s="154"/>
      <c r="VR3" s="154"/>
      <c r="VS3" s="154"/>
      <c r="VT3" s="154"/>
      <c r="VU3" s="154"/>
      <c r="VV3" s="154"/>
      <c r="VW3" s="154"/>
      <c r="VX3" s="154"/>
      <c r="VY3" s="154"/>
      <c r="VZ3" s="154"/>
      <c r="WA3" s="154"/>
      <c r="WB3" s="154"/>
      <c r="WC3" s="154"/>
      <c r="WD3" s="154"/>
      <c r="WE3" s="154"/>
      <c r="WF3" s="154"/>
      <c r="WG3" s="154"/>
      <c r="WH3" s="154"/>
      <c r="WI3" s="154"/>
      <c r="WJ3" s="154"/>
      <c r="WK3" s="154"/>
      <c r="WL3" s="154"/>
      <c r="WM3" s="154"/>
      <c r="WN3" s="154"/>
      <c r="WO3" s="154"/>
      <c r="WP3" s="154"/>
      <c r="WQ3" s="154"/>
      <c r="WR3" s="154"/>
      <c r="WS3" s="154"/>
      <c r="WT3" s="154"/>
      <c r="WU3" s="154"/>
      <c r="WV3" s="154"/>
      <c r="WW3" s="154"/>
      <c r="WX3" s="154"/>
      <c r="WY3" s="154"/>
      <c r="WZ3" s="154"/>
      <c r="XA3" s="154"/>
      <c r="XB3" s="154"/>
      <c r="XC3" s="154"/>
      <c r="XD3" s="154"/>
      <c r="XE3" s="154"/>
      <c r="XF3" s="154"/>
      <c r="XG3" s="154"/>
      <c r="XH3" s="154"/>
      <c r="XI3" s="154"/>
      <c r="XJ3" s="154"/>
      <c r="XK3" s="154"/>
      <c r="XL3" s="154"/>
      <c r="XM3" s="154"/>
      <c r="XN3" s="154"/>
      <c r="XO3" s="154"/>
      <c r="XP3" s="154"/>
      <c r="XQ3" s="154"/>
      <c r="XR3" s="154"/>
      <c r="XS3" s="154"/>
      <c r="XT3" s="154"/>
      <c r="XU3" s="154"/>
      <c r="XV3" s="154"/>
      <c r="XW3" s="154"/>
      <c r="XX3" s="154"/>
      <c r="XY3" s="154"/>
      <c r="XZ3" s="154"/>
      <c r="YA3" s="154"/>
      <c r="YB3" s="154"/>
      <c r="YC3" s="154"/>
      <c r="YD3" s="154"/>
      <c r="YE3" s="154"/>
      <c r="YF3" s="154"/>
      <c r="YG3" s="154"/>
      <c r="YH3" s="154"/>
      <c r="YI3" s="154"/>
      <c r="YJ3" s="154"/>
      <c r="YK3" s="154"/>
      <c r="YL3" s="154"/>
      <c r="YM3" s="154"/>
      <c r="YN3" s="154"/>
      <c r="YO3" s="154"/>
      <c r="YP3" s="154"/>
      <c r="YQ3" s="154"/>
      <c r="YR3" s="154"/>
      <c r="YS3" s="154"/>
      <c r="YT3" s="154"/>
      <c r="YU3" s="154"/>
      <c r="YV3" s="154"/>
      <c r="YW3" s="154"/>
      <c r="YX3" s="154"/>
      <c r="YY3" s="154"/>
      <c r="YZ3" s="154"/>
      <c r="ZA3" s="154"/>
      <c r="ZB3" s="154"/>
      <c r="ZC3" s="154"/>
      <c r="ZD3" s="154"/>
      <c r="ZE3" s="154"/>
      <c r="ZF3" s="154"/>
      <c r="ZG3" s="154"/>
      <c r="ZH3" s="154"/>
      <c r="ZI3" s="154"/>
      <c r="ZJ3" s="154"/>
      <c r="ZK3" s="154"/>
      <c r="ZL3" s="154"/>
      <c r="ZM3" s="154"/>
      <c r="ZN3" s="154"/>
      <c r="ZO3" s="154"/>
      <c r="ZP3" s="154"/>
      <c r="ZQ3" s="154"/>
      <c r="ZR3" s="154"/>
      <c r="ZS3" s="154"/>
      <c r="ZT3" s="154"/>
      <c r="ZU3" s="154"/>
      <c r="ZV3" s="154"/>
      <c r="ZW3" s="154"/>
      <c r="ZX3" s="154"/>
      <c r="ZY3" s="154"/>
      <c r="ZZ3" s="154"/>
      <c r="AAA3" s="154"/>
      <c r="AAB3" s="154"/>
      <c r="AAC3" s="154"/>
      <c r="AAD3" s="154"/>
      <c r="AAE3" s="154"/>
      <c r="AAF3" s="154"/>
      <c r="AAG3" s="154"/>
      <c r="AAH3" s="154"/>
      <c r="AAI3" s="154"/>
      <c r="AAJ3" s="154"/>
      <c r="AAK3" s="154"/>
      <c r="AAL3" s="154"/>
      <c r="AAM3" s="154"/>
      <c r="AAN3" s="154"/>
      <c r="AAO3" s="154"/>
      <c r="AAP3" s="154"/>
      <c r="AAQ3" s="154"/>
      <c r="AAR3" s="154"/>
      <c r="AAS3" s="154"/>
      <c r="AAT3" s="154"/>
      <c r="AAU3" s="154"/>
      <c r="AAV3" s="154"/>
      <c r="AAW3" s="154"/>
      <c r="AAX3" s="154"/>
      <c r="AAY3" s="154"/>
      <c r="AAZ3" s="154"/>
      <c r="ABA3" s="154"/>
      <c r="ABB3" s="154"/>
      <c r="ABC3" s="154"/>
      <c r="ABD3" s="154"/>
      <c r="ABE3" s="154"/>
      <c r="ABF3" s="154"/>
      <c r="ABG3" s="154"/>
      <c r="ABH3" s="154"/>
      <c r="ABI3" s="154"/>
      <c r="ABJ3" s="154"/>
      <c r="ABK3" s="154"/>
      <c r="ABL3" s="154"/>
      <c r="ABM3" s="154"/>
      <c r="ABN3" s="154"/>
      <c r="ABO3" s="154"/>
      <c r="ABP3" s="154"/>
      <c r="ABQ3" s="154"/>
      <c r="ABR3" s="154"/>
      <c r="ABS3" s="154"/>
      <c r="ABT3" s="154"/>
      <c r="ABU3" s="154"/>
      <c r="ABV3" s="154"/>
      <c r="ABW3" s="154"/>
      <c r="ABX3" s="154"/>
      <c r="ABY3" s="154"/>
      <c r="ABZ3" s="154"/>
      <c r="ACA3" s="154"/>
      <c r="ACB3" s="154"/>
      <c r="ACC3" s="154"/>
      <c r="ACD3" s="154"/>
      <c r="ACE3" s="154"/>
      <c r="ACF3" s="154"/>
      <c r="ACG3" s="154"/>
      <c r="ACH3" s="154"/>
      <c r="ACI3" s="154"/>
      <c r="ACJ3" s="154"/>
      <c r="ACK3" s="154"/>
      <c r="ACL3" s="154"/>
      <c r="ACM3" s="154"/>
      <c r="ACN3" s="154"/>
      <c r="ACO3" s="154"/>
      <c r="ACP3" s="154"/>
      <c r="ACQ3" s="154"/>
      <c r="ACR3" s="154"/>
      <c r="ACS3" s="154"/>
      <c r="ACT3" s="154"/>
      <c r="ACU3" s="154"/>
      <c r="ACV3" s="154"/>
      <c r="ACW3" s="154"/>
      <c r="ACX3" s="154"/>
      <c r="ACY3" s="154"/>
      <c r="ACZ3" s="154"/>
      <c r="ADA3" s="154"/>
      <c r="ADB3" s="154"/>
      <c r="ADC3" s="154"/>
      <c r="ADD3" s="154"/>
      <c r="ADE3" s="154"/>
      <c r="ADF3" s="154"/>
      <c r="ADG3" s="154"/>
      <c r="ADH3" s="154"/>
      <c r="ADI3" s="154"/>
      <c r="ADJ3" s="154"/>
      <c r="ADK3" s="154"/>
      <c r="ADL3" s="154"/>
      <c r="ADM3" s="154"/>
      <c r="ADN3" s="154"/>
      <c r="ADO3" s="154"/>
      <c r="ADP3" s="154"/>
      <c r="ADQ3" s="154"/>
      <c r="ADR3" s="154"/>
      <c r="ADS3" s="154"/>
      <c r="ADT3" s="154"/>
      <c r="ADU3" s="154"/>
      <c r="ADV3" s="154"/>
      <c r="ADW3" s="154"/>
      <c r="ADX3" s="154"/>
      <c r="ADY3" s="154"/>
      <c r="ADZ3" s="154"/>
      <c r="AEA3" s="154"/>
      <c r="AEB3" s="154"/>
      <c r="AEC3" s="154"/>
      <c r="AED3" s="154"/>
      <c r="AEE3" s="154"/>
      <c r="AEF3" s="154"/>
      <c r="AEG3" s="154"/>
      <c r="AEH3" s="154"/>
      <c r="AEI3" s="154"/>
      <c r="AEJ3" s="154"/>
      <c r="AEK3" s="154"/>
      <c r="AEL3" s="154"/>
      <c r="AEM3" s="154"/>
      <c r="AEN3" s="154"/>
      <c r="AEO3" s="154"/>
      <c r="AEP3" s="154"/>
      <c r="AEQ3" s="154"/>
      <c r="AER3" s="154"/>
      <c r="AES3" s="154"/>
      <c r="AET3" s="154"/>
      <c r="AEU3" s="154"/>
      <c r="AEV3" s="154"/>
      <c r="AEW3" s="154"/>
      <c r="AEX3" s="154"/>
      <c r="AEY3" s="154"/>
      <c r="AEZ3" s="154"/>
      <c r="AFA3" s="154"/>
      <c r="AFB3" s="154"/>
      <c r="AFC3" s="154"/>
      <c r="AFD3" s="154"/>
      <c r="AFE3" s="154"/>
      <c r="AFF3" s="154"/>
      <c r="AFG3" s="154"/>
      <c r="AFH3" s="154"/>
      <c r="AFI3" s="154"/>
      <c r="AFJ3" s="154"/>
      <c r="AFK3" s="154"/>
      <c r="AFL3" s="154"/>
      <c r="AFM3" s="154"/>
      <c r="AFN3" s="154"/>
      <c r="AFO3" s="154"/>
      <c r="AFP3" s="154"/>
      <c r="AFQ3" s="154"/>
      <c r="AFR3" s="154"/>
      <c r="AFS3" s="154"/>
      <c r="AFT3" s="154"/>
      <c r="AFU3" s="154"/>
      <c r="AFV3" s="154"/>
      <c r="AFW3" s="154"/>
      <c r="AFX3" s="154"/>
      <c r="AFY3" s="154"/>
      <c r="AFZ3" s="154"/>
      <c r="AGA3" s="154"/>
      <c r="AGB3" s="154"/>
      <c r="AGC3" s="154"/>
      <c r="AGD3" s="154"/>
      <c r="AGE3" s="154"/>
      <c r="AGF3" s="154"/>
      <c r="AGG3" s="154"/>
      <c r="AGH3" s="154"/>
      <c r="AGI3" s="154"/>
      <c r="AGJ3" s="154"/>
      <c r="AGK3" s="154"/>
      <c r="AGL3" s="154"/>
      <c r="AGM3" s="154"/>
      <c r="AGN3" s="154"/>
      <c r="AGO3" s="154"/>
      <c r="AGP3" s="154"/>
      <c r="AGQ3" s="154"/>
      <c r="AGR3" s="154"/>
      <c r="AGS3" s="154"/>
      <c r="AGT3" s="154"/>
      <c r="AGU3" s="154"/>
      <c r="AGV3" s="154"/>
      <c r="AGW3" s="154"/>
      <c r="AGX3" s="154"/>
      <c r="AGY3" s="154"/>
      <c r="AGZ3" s="154"/>
      <c r="AHA3" s="154"/>
      <c r="AHB3" s="154"/>
      <c r="AHC3" s="154"/>
      <c r="AHD3" s="154"/>
      <c r="AHE3" s="154"/>
      <c r="AHF3" s="154"/>
      <c r="AHG3" s="154"/>
      <c r="AHH3" s="154"/>
      <c r="AHI3" s="154"/>
      <c r="AHJ3" s="154"/>
      <c r="AHK3" s="154"/>
      <c r="AHL3" s="154"/>
      <c r="AHM3" s="154"/>
      <c r="AHN3" s="154"/>
      <c r="AHO3" s="154"/>
      <c r="AHP3" s="154"/>
      <c r="AHQ3" s="154"/>
      <c r="AHR3" s="154"/>
      <c r="AHS3" s="154"/>
      <c r="AHT3" s="154"/>
      <c r="AHU3" s="154"/>
      <c r="AHV3" s="154"/>
      <c r="AHW3" s="154"/>
      <c r="AHX3" s="154"/>
      <c r="AHY3" s="154"/>
      <c r="AHZ3" s="154"/>
      <c r="AIA3" s="154"/>
      <c r="AIB3" s="154"/>
      <c r="AIC3" s="154"/>
      <c r="AID3" s="154"/>
      <c r="AIE3" s="154"/>
      <c r="AIF3" s="154"/>
      <c r="AIG3" s="154"/>
      <c r="AIH3" s="154"/>
      <c r="AII3" s="154"/>
      <c r="AIJ3" s="154"/>
      <c r="AIK3" s="154"/>
      <c r="AIL3" s="154"/>
      <c r="AIM3" s="154"/>
      <c r="AIN3" s="154"/>
      <c r="AIO3" s="154"/>
      <c r="AIP3" s="154"/>
      <c r="AIQ3" s="154"/>
      <c r="AIR3" s="154"/>
      <c r="AIS3" s="154"/>
      <c r="AIT3" s="154"/>
      <c r="AIU3" s="154"/>
      <c r="AIV3" s="154"/>
      <c r="AIW3" s="154"/>
      <c r="AIX3" s="154"/>
      <c r="AIY3" s="154"/>
      <c r="AIZ3" s="154"/>
      <c r="AJA3" s="154"/>
      <c r="AJB3" s="154"/>
      <c r="AJC3" s="154"/>
      <c r="AJD3" s="154"/>
      <c r="AJE3" s="154"/>
      <c r="AJF3" s="154"/>
      <c r="AJG3" s="154"/>
      <c r="AJH3" s="154"/>
      <c r="AJI3" s="154"/>
      <c r="AJJ3" s="154"/>
      <c r="AJK3" s="154"/>
      <c r="AJL3" s="154"/>
      <c r="AJM3" s="154"/>
      <c r="AJN3" s="154"/>
      <c r="AJO3" s="154"/>
      <c r="AJP3" s="154"/>
      <c r="AJQ3" s="154"/>
      <c r="AJR3" s="154"/>
      <c r="AJS3" s="154"/>
      <c r="AJT3" s="154"/>
      <c r="AJU3" s="154"/>
      <c r="AJV3" s="154"/>
      <c r="AJW3" s="154"/>
      <c r="AJX3" s="154"/>
      <c r="AJY3" s="154"/>
      <c r="AJZ3" s="154"/>
      <c r="AKA3" s="154"/>
      <c r="AKB3" s="154"/>
      <c r="AKC3" s="154"/>
      <c r="AKD3" s="154"/>
      <c r="AKE3" s="154"/>
      <c r="AKF3" s="154"/>
      <c r="AKG3" s="154"/>
      <c r="AKH3" s="154"/>
      <c r="AKI3" s="154"/>
      <c r="AKJ3" s="154"/>
      <c r="AKK3" s="154"/>
      <c r="AKL3" s="154"/>
      <c r="AKM3" s="154"/>
      <c r="AKN3" s="154"/>
      <c r="AKO3" s="154"/>
      <c r="AKP3" s="154"/>
      <c r="AKQ3" s="154"/>
      <c r="AKR3" s="154"/>
      <c r="AKS3" s="154"/>
      <c r="AKT3" s="154"/>
      <c r="AKU3" s="154"/>
      <c r="AKV3" s="154"/>
      <c r="AKW3" s="154"/>
      <c r="AKX3" s="154"/>
      <c r="AKY3" s="154"/>
      <c r="AKZ3" s="154"/>
      <c r="ALA3" s="154"/>
      <c r="ALB3" s="154"/>
      <c r="ALC3" s="154"/>
      <c r="ALD3" s="154"/>
      <c r="ALE3" s="154"/>
      <c r="ALF3" s="154"/>
      <c r="ALG3" s="154"/>
      <c r="ALH3" s="154"/>
      <c r="ALI3" s="154"/>
      <c r="ALJ3" s="154"/>
      <c r="ALK3" s="154"/>
      <c r="ALL3" s="154"/>
      <c r="ALM3" s="154"/>
      <c r="ALN3" s="154"/>
      <c r="ALO3" s="154"/>
      <c r="ALP3" s="154"/>
      <c r="ALQ3" s="154"/>
      <c r="ALR3" s="154"/>
      <c r="ALS3" s="154"/>
      <c r="ALT3" s="154"/>
      <c r="ALU3" s="154"/>
      <c r="ALV3" s="154"/>
      <c r="ALW3" s="154"/>
      <c r="ALX3" s="154"/>
      <c r="ALY3" s="154"/>
      <c r="ALZ3" s="154"/>
      <c r="AMA3" s="154"/>
      <c r="AMB3" s="154"/>
      <c r="AMC3" s="154"/>
      <c r="AMD3" s="154"/>
      <c r="AME3" s="154"/>
      <c r="AMF3" s="154"/>
      <c r="AMG3" s="154"/>
      <c r="AMH3" s="154"/>
      <c r="AMI3" s="154"/>
    </row>
    <row r="4" spans="1:1023" s="158" customFormat="1" ht="14.25" x14ac:dyDescent="0.2">
      <c r="A4" s="388"/>
      <c r="B4" s="389"/>
      <c r="C4" s="389"/>
      <c r="D4" s="389"/>
      <c r="E4" s="389"/>
      <c r="F4" s="389"/>
      <c r="G4" s="389"/>
      <c r="H4" s="39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c r="NY4" s="154"/>
      <c r="NZ4" s="154"/>
      <c r="OA4" s="154"/>
      <c r="OB4" s="154"/>
      <c r="OC4" s="154"/>
      <c r="OD4" s="154"/>
      <c r="OE4" s="154"/>
      <c r="OF4" s="154"/>
      <c r="OG4" s="154"/>
      <c r="OH4" s="154"/>
      <c r="OI4" s="154"/>
      <c r="OJ4" s="154"/>
      <c r="OK4" s="154"/>
      <c r="OL4" s="154"/>
      <c r="OM4" s="154"/>
      <c r="ON4" s="154"/>
      <c r="OO4" s="154"/>
      <c r="OP4" s="154"/>
      <c r="OQ4" s="154"/>
      <c r="OR4" s="154"/>
      <c r="OS4" s="154"/>
      <c r="OT4" s="154"/>
      <c r="OU4" s="154"/>
      <c r="OV4" s="154"/>
      <c r="OW4" s="154"/>
      <c r="OX4" s="154"/>
      <c r="OY4" s="154"/>
      <c r="OZ4" s="154"/>
      <c r="PA4" s="154"/>
      <c r="PB4" s="154"/>
      <c r="PC4" s="154"/>
      <c r="PD4" s="154"/>
      <c r="PE4" s="154"/>
      <c r="PF4" s="154"/>
      <c r="PG4" s="154"/>
      <c r="PH4" s="154"/>
      <c r="PI4" s="154"/>
      <c r="PJ4" s="154"/>
      <c r="PK4" s="154"/>
      <c r="PL4" s="154"/>
      <c r="PM4" s="154"/>
      <c r="PN4" s="154"/>
      <c r="PO4" s="154"/>
      <c r="PP4" s="154"/>
      <c r="PQ4" s="154"/>
      <c r="PR4" s="154"/>
      <c r="PS4" s="154"/>
      <c r="PT4" s="154"/>
      <c r="PU4" s="154"/>
      <c r="PV4" s="154"/>
      <c r="PW4" s="154"/>
      <c r="PX4" s="154"/>
      <c r="PY4" s="154"/>
      <c r="PZ4" s="154"/>
      <c r="QA4" s="154"/>
      <c r="QB4" s="154"/>
      <c r="QC4" s="154"/>
      <c r="QD4" s="154"/>
      <c r="QE4" s="154"/>
      <c r="QF4" s="154"/>
      <c r="QG4" s="154"/>
      <c r="QH4" s="154"/>
      <c r="QI4" s="154"/>
      <c r="QJ4" s="154"/>
      <c r="QK4" s="154"/>
      <c r="QL4" s="154"/>
      <c r="QM4" s="154"/>
      <c r="QN4" s="154"/>
      <c r="QO4" s="154"/>
      <c r="QP4" s="154"/>
      <c r="QQ4" s="154"/>
      <c r="QR4" s="154"/>
      <c r="QS4" s="154"/>
      <c r="QT4" s="154"/>
      <c r="QU4" s="154"/>
      <c r="QV4" s="154"/>
      <c r="QW4" s="154"/>
      <c r="QX4" s="154"/>
      <c r="QY4" s="154"/>
      <c r="QZ4" s="154"/>
      <c r="RA4" s="154"/>
      <c r="RB4" s="154"/>
      <c r="RC4" s="154"/>
      <c r="RD4" s="154"/>
      <c r="RE4" s="154"/>
      <c r="RF4" s="154"/>
      <c r="RG4" s="154"/>
      <c r="RH4" s="154"/>
      <c r="RI4" s="154"/>
      <c r="RJ4" s="154"/>
      <c r="RK4" s="154"/>
      <c r="RL4" s="154"/>
      <c r="RM4" s="154"/>
      <c r="RN4" s="154"/>
      <c r="RO4" s="154"/>
      <c r="RP4" s="154"/>
      <c r="RQ4" s="154"/>
      <c r="RR4" s="154"/>
      <c r="RS4" s="154"/>
      <c r="RT4" s="154"/>
      <c r="RU4" s="154"/>
      <c r="RV4" s="154"/>
      <c r="RW4" s="154"/>
      <c r="RX4" s="154"/>
      <c r="RY4" s="154"/>
      <c r="RZ4" s="154"/>
      <c r="SA4" s="154"/>
      <c r="SB4" s="154"/>
      <c r="SC4" s="154"/>
      <c r="SD4" s="154"/>
      <c r="SE4" s="154"/>
      <c r="SF4" s="154"/>
      <c r="SG4" s="154"/>
      <c r="SH4" s="154"/>
      <c r="SI4" s="154"/>
      <c r="SJ4" s="154"/>
      <c r="SK4" s="154"/>
      <c r="SL4" s="154"/>
      <c r="SM4" s="154"/>
      <c r="SN4" s="154"/>
      <c r="SO4" s="154"/>
      <c r="SP4" s="154"/>
      <c r="SQ4" s="154"/>
      <c r="SR4" s="154"/>
      <c r="SS4" s="154"/>
      <c r="ST4" s="154"/>
      <c r="SU4" s="154"/>
      <c r="SV4" s="154"/>
      <c r="SW4" s="154"/>
      <c r="SX4" s="154"/>
      <c r="SY4" s="154"/>
      <c r="SZ4" s="154"/>
      <c r="TA4" s="154"/>
      <c r="TB4" s="154"/>
      <c r="TC4" s="154"/>
      <c r="TD4" s="154"/>
      <c r="TE4" s="154"/>
      <c r="TF4" s="154"/>
      <c r="TG4" s="154"/>
      <c r="TH4" s="154"/>
      <c r="TI4" s="154"/>
      <c r="TJ4" s="154"/>
      <c r="TK4" s="154"/>
      <c r="TL4" s="154"/>
      <c r="TM4" s="154"/>
      <c r="TN4" s="154"/>
      <c r="TO4" s="154"/>
      <c r="TP4" s="154"/>
      <c r="TQ4" s="154"/>
      <c r="TR4" s="154"/>
      <c r="TS4" s="154"/>
      <c r="TT4" s="154"/>
      <c r="TU4" s="154"/>
      <c r="TV4" s="154"/>
      <c r="TW4" s="154"/>
      <c r="TX4" s="154"/>
      <c r="TY4" s="154"/>
      <c r="TZ4" s="154"/>
      <c r="UA4" s="154"/>
      <c r="UB4" s="154"/>
      <c r="UC4" s="154"/>
      <c r="UD4" s="154"/>
      <c r="UE4" s="154"/>
      <c r="UF4" s="154"/>
      <c r="UG4" s="154"/>
      <c r="UH4" s="154"/>
      <c r="UI4" s="154"/>
      <c r="UJ4" s="154"/>
      <c r="UK4" s="154"/>
      <c r="UL4" s="154"/>
      <c r="UM4" s="154"/>
      <c r="UN4" s="154"/>
      <c r="UO4" s="154"/>
      <c r="UP4" s="154"/>
      <c r="UQ4" s="154"/>
      <c r="UR4" s="154"/>
      <c r="US4" s="154"/>
      <c r="UT4" s="154"/>
      <c r="UU4" s="154"/>
      <c r="UV4" s="154"/>
      <c r="UW4" s="154"/>
      <c r="UX4" s="154"/>
      <c r="UY4" s="154"/>
      <c r="UZ4" s="154"/>
      <c r="VA4" s="154"/>
      <c r="VB4" s="154"/>
      <c r="VC4" s="154"/>
      <c r="VD4" s="154"/>
      <c r="VE4" s="154"/>
      <c r="VF4" s="154"/>
      <c r="VG4" s="154"/>
      <c r="VH4" s="154"/>
      <c r="VI4" s="154"/>
      <c r="VJ4" s="154"/>
      <c r="VK4" s="154"/>
      <c r="VL4" s="154"/>
      <c r="VM4" s="154"/>
      <c r="VN4" s="154"/>
      <c r="VO4" s="154"/>
      <c r="VP4" s="154"/>
      <c r="VQ4" s="154"/>
      <c r="VR4" s="154"/>
      <c r="VS4" s="154"/>
      <c r="VT4" s="154"/>
      <c r="VU4" s="154"/>
      <c r="VV4" s="154"/>
      <c r="VW4" s="154"/>
      <c r="VX4" s="154"/>
      <c r="VY4" s="154"/>
      <c r="VZ4" s="154"/>
      <c r="WA4" s="154"/>
      <c r="WB4" s="154"/>
      <c r="WC4" s="154"/>
      <c r="WD4" s="154"/>
      <c r="WE4" s="154"/>
      <c r="WF4" s="154"/>
      <c r="WG4" s="154"/>
      <c r="WH4" s="154"/>
      <c r="WI4" s="154"/>
      <c r="WJ4" s="154"/>
      <c r="WK4" s="154"/>
      <c r="WL4" s="154"/>
      <c r="WM4" s="154"/>
      <c r="WN4" s="154"/>
      <c r="WO4" s="154"/>
      <c r="WP4" s="154"/>
      <c r="WQ4" s="154"/>
      <c r="WR4" s="154"/>
      <c r="WS4" s="154"/>
      <c r="WT4" s="154"/>
      <c r="WU4" s="154"/>
      <c r="WV4" s="154"/>
      <c r="WW4" s="154"/>
      <c r="WX4" s="154"/>
      <c r="WY4" s="154"/>
      <c r="WZ4" s="154"/>
      <c r="XA4" s="154"/>
      <c r="XB4" s="154"/>
      <c r="XC4" s="154"/>
      <c r="XD4" s="154"/>
      <c r="XE4" s="154"/>
      <c r="XF4" s="154"/>
      <c r="XG4" s="154"/>
      <c r="XH4" s="154"/>
      <c r="XI4" s="154"/>
      <c r="XJ4" s="154"/>
      <c r="XK4" s="154"/>
      <c r="XL4" s="154"/>
      <c r="XM4" s="154"/>
      <c r="XN4" s="154"/>
      <c r="XO4" s="154"/>
      <c r="XP4" s="154"/>
      <c r="XQ4" s="154"/>
      <c r="XR4" s="154"/>
      <c r="XS4" s="154"/>
      <c r="XT4" s="154"/>
      <c r="XU4" s="154"/>
      <c r="XV4" s="154"/>
      <c r="XW4" s="154"/>
      <c r="XX4" s="154"/>
      <c r="XY4" s="154"/>
      <c r="XZ4" s="154"/>
      <c r="YA4" s="154"/>
      <c r="YB4" s="154"/>
      <c r="YC4" s="154"/>
      <c r="YD4" s="154"/>
      <c r="YE4" s="154"/>
      <c r="YF4" s="154"/>
      <c r="YG4" s="154"/>
      <c r="YH4" s="154"/>
      <c r="YI4" s="154"/>
      <c r="YJ4" s="154"/>
      <c r="YK4" s="154"/>
      <c r="YL4" s="154"/>
      <c r="YM4" s="154"/>
      <c r="YN4" s="154"/>
      <c r="YO4" s="154"/>
      <c r="YP4" s="154"/>
      <c r="YQ4" s="154"/>
      <c r="YR4" s="154"/>
      <c r="YS4" s="154"/>
      <c r="YT4" s="154"/>
      <c r="YU4" s="154"/>
      <c r="YV4" s="154"/>
      <c r="YW4" s="154"/>
      <c r="YX4" s="154"/>
      <c r="YY4" s="154"/>
      <c r="YZ4" s="154"/>
      <c r="ZA4" s="154"/>
      <c r="ZB4" s="154"/>
      <c r="ZC4" s="154"/>
      <c r="ZD4" s="154"/>
      <c r="ZE4" s="154"/>
      <c r="ZF4" s="154"/>
      <c r="ZG4" s="154"/>
      <c r="ZH4" s="154"/>
      <c r="ZI4" s="154"/>
      <c r="ZJ4" s="154"/>
      <c r="ZK4" s="154"/>
      <c r="ZL4" s="154"/>
      <c r="ZM4" s="154"/>
      <c r="ZN4" s="154"/>
      <c r="ZO4" s="154"/>
      <c r="ZP4" s="154"/>
      <c r="ZQ4" s="154"/>
      <c r="ZR4" s="154"/>
      <c r="ZS4" s="154"/>
      <c r="ZT4" s="154"/>
      <c r="ZU4" s="154"/>
      <c r="ZV4" s="154"/>
      <c r="ZW4" s="154"/>
      <c r="ZX4" s="154"/>
      <c r="ZY4" s="154"/>
      <c r="ZZ4" s="154"/>
      <c r="AAA4" s="154"/>
      <c r="AAB4" s="154"/>
      <c r="AAC4" s="154"/>
      <c r="AAD4" s="154"/>
      <c r="AAE4" s="154"/>
      <c r="AAF4" s="154"/>
      <c r="AAG4" s="154"/>
      <c r="AAH4" s="154"/>
      <c r="AAI4" s="154"/>
      <c r="AAJ4" s="154"/>
      <c r="AAK4" s="154"/>
      <c r="AAL4" s="154"/>
      <c r="AAM4" s="154"/>
      <c r="AAN4" s="154"/>
      <c r="AAO4" s="154"/>
      <c r="AAP4" s="154"/>
      <c r="AAQ4" s="154"/>
      <c r="AAR4" s="154"/>
      <c r="AAS4" s="154"/>
      <c r="AAT4" s="154"/>
      <c r="AAU4" s="154"/>
      <c r="AAV4" s="154"/>
      <c r="AAW4" s="154"/>
      <c r="AAX4" s="154"/>
      <c r="AAY4" s="154"/>
      <c r="AAZ4" s="154"/>
      <c r="ABA4" s="154"/>
      <c r="ABB4" s="154"/>
      <c r="ABC4" s="154"/>
      <c r="ABD4" s="154"/>
      <c r="ABE4" s="154"/>
      <c r="ABF4" s="154"/>
      <c r="ABG4" s="154"/>
      <c r="ABH4" s="154"/>
      <c r="ABI4" s="154"/>
      <c r="ABJ4" s="154"/>
      <c r="ABK4" s="154"/>
      <c r="ABL4" s="154"/>
      <c r="ABM4" s="154"/>
      <c r="ABN4" s="154"/>
      <c r="ABO4" s="154"/>
      <c r="ABP4" s="154"/>
      <c r="ABQ4" s="154"/>
      <c r="ABR4" s="154"/>
      <c r="ABS4" s="154"/>
      <c r="ABT4" s="154"/>
      <c r="ABU4" s="154"/>
      <c r="ABV4" s="154"/>
      <c r="ABW4" s="154"/>
      <c r="ABX4" s="154"/>
      <c r="ABY4" s="154"/>
      <c r="ABZ4" s="154"/>
      <c r="ACA4" s="154"/>
      <c r="ACB4" s="154"/>
      <c r="ACC4" s="154"/>
      <c r="ACD4" s="154"/>
      <c r="ACE4" s="154"/>
      <c r="ACF4" s="154"/>
      <c r="ACG4" s="154"/>
      <c r="ACH4" s="154"/>
      <c r="ACI4" s="154"/>
      <c r="ACJ4" s="154"/>
      <c r="ACK4" s="154"/>
      <c r="ACL4" s="154"/>
      <c r="ACM4" s="154"/>
      <c r="ACN4" s="154"/>
      <c r="ACO4" s="154"/>
      <c r="ACP4" s="154"/>
      <c r="ACQ4" s="154"/>
      <c r="ACR4" s="154"/>
      <c r="ACS4" s="154"/>
      <c r="ACT4" s="154"/>
      <c r="ACU4" s="154"/>
      <c r="ACV4" s="154"/>
      <c r="ACW4" s="154"/>
      <c r="ACX4" s="154"/>
      <c r="ACY4" s="154"/>
      <c r="ACZ4" s="154"/>
      <c r="ADA4" s="154"/>
      <c r="ADB4" s="154"/>
      <c r="ADC4" s="154"/>
      <c r="ADD4" s="154"/>
      <c r="ADE4" s="154"/>
      <c r="ADF4" s="154"/>
      <c r="ADG4" s="154"/>
      <c r="ADH4" s="154"/>
      <c r="ADI4" s="154"/>
      <c r="ADJ4" s="154"/>
      <c r="ADK4" s="154"/>
      <c r="ADL4" s="154"/>
      <c r="ADM4" s="154"/>
      <c r="ADN4" s="154"/>
      <c r="ADO4" s="154"/>
      <c r="ADP4" s="154"/>
      <c r="ADQ4" s="154"/>
      <c r="ADR4" s="154"/>
      <c r="ADS4" s="154"/>
      <c r="ADT4" s="154"/>
      <c r="ADU4" s="154"/>
      <c r="ADV4" s="154"/>
      <c r="ADW4" s="154"/>
      <c r="ADX4" s="154"/>
      <c r="ADY4" s="154"/>
      <c r="ADZ4" s="154"/>
      <c r="AEA4" s="154"/>
      <c r="AEB4" s="154"/>
      <c r="AEC4" s="154"/>
      <c r="AED4" s="154"/>
      <c r="AEE4" s="154"/>
      <c r="AEF4" s="154"/>
      <c r="AEG4" s="154"/>
      <c r="AEH4" s="154"/>
      <c r="AEI4" s="154"/>
      <c r="AEJ4" s="154"/>
      <c r="AEK4" s="154"/>
      <c r="AEL4" s="154"/>
      <c r="AEM4" s="154"/>
      <c r="AEN4" s="154"/>
      <c r="AEO4" s="154"/>
      <c r="AEP4" s="154"/>
      <c r="AEQ4" s="154"/>
      <c r="AER4" s="154"/>
      <c r="AES4" s="154"/>
      <c r="AET4" s="154"/>
      <c r="AEU4" s="154"/>
      <c r="AEV4" s="154"/>
      <c r="AEW4" s="154"/>
      <c r="AEX4" s="154"/>
      <c r="AEY4" s="154"/>
      <c r="AEZ4" s="154"/>
      <c r="AFA4" s="154"/>
      <c r="AFB4" s="154"/>
      <c r="AFC4" s="154"/>
      <c r="AFD4" s="154"/>
      <c r="AFE4" s="154"/>
      <c r="AFF4" s="154"/>
      <c r="AFG4" s="154"/>
      <c r="AFH4" s="154"/>
      <c r="AFI4" s="154"/>
      <c r="AFJ4" s="154"/>
      <c r="AFK4" s="154"/>
      <c r="AFL4" s="154"/>
      <c r="AFM4" s="154"/>
      <c r="AFN4" s="154"/>
      <c r="AFO4" s="154"/>
      <c r="AFP4" s="154"/>
      <c r="AFQ4" s="154"/>
      <c r="AFR4" s="154"/>
      <c r="AFS4" s="154"/>
      <c r="AFT4" s="154"/>
      <c r="AFU4" s="154"/>
      <c r="AFV4" s="154"/>
      <c r="AFW4" s="154"/>
      <c r="AFX4" s="154"/>
      <c r="AFY4" s="154"/>
      <c r="AFZ4" s="154"/>
      <c r="AGA4" s="154"/>
      <c r="AGB4" s="154"/>
      <c r="AGC4" s="154"/>
      <c r="AGD4" s="154"/>
      <c r="AGE4" s="154"/>
      <c r="AGF4" s="154"/>
      <c r="AGG4" s="154"/>
      <c r="AGH4" s="154"/>
      <c r="AGI4" s="154"/>
      <c r="AGJ4" s="154"/>
      <c r="AGK4" s="154"/>
      <c r="AGL4" s="154"/>
      <c r="AGM4" s="154"/>
      <c r="AGN4" s="154"/>
      <c r="AGO4" s="154"/>
      <c r="AGP4" s="154"/>
      <c r="AGQ4" s="154"/>
      <c r="AGR4" s="154"/>
      <c r="AGS4" s="154"/>
      <c r="AGT4" s="154"/>
      <c r="AGU4" s="154"/>
      <c r="AGV4" s="154"/>
      <c r="AGW4" s="154"/>
      <c r="AGX4" s="154"/>
      <c r="AGY4" s="154"/>
      <c r="AGZ4" s="154"/>
      <c r="AHA4" s="154"/>
      <c r="AHB4" s="154"/>
      <c r="AHC4" s="154"/>
      <c r="AHD4" s="154"/>
      <c r="AHE4" s="154"/>
      <c r="AHF4" s="154"/>
      <c r="AHG4" s="154"/>
      <c r="AHH4" s="154"/>
      <c r="AHI4" s="154"/>
      <c r="AHJ4" s="154"/>
      <c r="AHK4" s="154"/>
      <c r="AHL4" s="154"/>
      <c r="AHM4" s="154"/>
      <c r="AHN4" s="154"/>
      <c r="AHO4" s="154"/>
      <c r="AHP4" s="154"/>
      <c r="AHQ4" s="154"/>
      <c r="AHR4" s="154"/>
      <c r="AHS4" s="154"/>
      <c r="AHT4" s="154"/>
      <c r="AHU4" s="154"/>
      <c r="AHV4" s="154"/>
      <c r="AHW4" s="154"/>
      <c r="AHX4" s="154"/>
      <c r="AHY4" s="154"/>
      <c r="AHZ4" s="154"/>
      <c r="AIA4" s="154"/>
      <c r="AIB4" s="154"/>
      <c r="AIC4" s="154"/>
      <c r="AID4" s="154"/>
      <c r="AIE4" s="154"/>
      <c r="AIF4" s="154"/>
      <c r="AIG4" s="154"/>
      <c r="AIH4" s="154"/>
      <c r="AII4" s="154"/>
      <c r="AIJ4" s="154"/>
      <c r="AIK4" s="154"/>
      <c r="AIL4" s="154"/>
      <c r="AIM4" s="154"/>
      <c r="AIN4" s="154"/>
      <c r="AIO4" s="154"/>
      <c r="AIP4" s="154"/>
      <c r="AIQ4" s="154"/>
      <c r="AIR4" s="154"/>
      <c r="AIS4" s="154"/>
      <c r="AIT4" s="154"/>
      <c r="AIU4" s="154"/>
      <c r="AIV4" s="154"/>
      <c r="AIW4" s="154"/>
      <c r="AIX4" s="154"/>
      <c r="AIY4" s="154"/>
      <c r="AIZ4" s="154"/>
      <c r="AJA4" s="154"/>
      <c r="AJB4" s="154"/>
      <c r="AJC4" s="154"/>
      <c r="AJD4" s="154"/>
      <c r="AJE4" s="154"/>
      <c r="AJF4" s="154"/>
      <c r="AJG4" s="154"/>
      <c r="AJH4" s="154"/>
      <c r="AJI4" s="154"/>
      <c r="AJJ4" s="154"/>
      <c r="AJK4" s="154"/>
      <c r="AJL4" s="154"/>
      <c r="AJM4" s="154"/>
      <c r="AJN4" s="154"/>
      <c r="AJO4" s="154"/>
      <c r="AJP4" s="154"/>
      <c r="AJQ4" s="154"/>
      <c r="AJR4" s="154"/>
      <c r="AJS4" s="154"/>
      <c r="AJT4" s="154"/>
      <c r="AJU4" s="154"/>
      <c r="AJV4" s="154"/>
      <c r="AJW4" s="154"/>
      <c r="AJX4" s="154"/>
      <c r="AJY4" s="154"/>
      <c r="AJZ4" s="154"/>
      <c r="AKA4" s="154"/>
      <c r="AKB4" s="154"/>
      <c r="AKC4" s="154"/>
      <c r="AKD4" s="154"/>
      <c r="AKE4" s="154"/>
      <c r="AKF4" s="154"/>
      <c r="AKG4" s="154"/>
      <c r="AKH4" s="154"/>
      <c r="AKI4" s="154"/>
      <c r="AKJ4" s="154"/>
      <c r="AKK4" s="154"/>
      <c r="AKL4" s="154"/>
      <c r="AKM4" s="154"/>
      <c r="AKN4" s="154"/>
      <c r="AKO4" s="154"/>
      <c r="AKP4" s="154"/>
      <c r="AKQ4" s="154"/>
      <c r="AKR4" s="154"/>
      <c r="AKS4" s="154"/>
      <c r="AKT4" s="154"/>
      <c r="AKU4" s="154"/>
      <c r="AKV4" s="154"/>
      <c r="AKW4" s="154"/>
      <c r="AKX4" s="154"/>
      <c r="AKY4" s="154"/>
      <c r="AKZ4" s="154"/>
      <c r="ALA4" s="154"/>
      <c r="ALB4" s="154"/>
      <c r="ALC4" s="154"/>
      <c r="ALD4" s="154"/>
      <c r="ALE4" s="154"/>
      <c r="ALF4" s="154"/>
      <c r="ALG4" s="154"/>
      <c r="ALH4" s="154"/>
      <c r="ALI4" s="154"/>
      <c r="ALJ4" s="154"/>
      <c r="ALK4" s="154"/>
      <c r="ALL4" s="154"/>
      <c r="ALM4" s="154"/>
      <c r="ALN4" s="154"/>
      <c r="ALO4" s="154"/>
      <c r="ALP4" s="154"/>
      <c r="ALQ4" s="154"/>
      <c r="ALR4" s="154"/>
      <c r="ALS4" s="154"/>
      <c r="ALT4" s="154"/>
      <c r="ALU4" s="154"/>
      <c r="ALV4" s="154"/>
      <c r="ALW4" s="154"/>
      <c r="ALX4" s="154"/>
      <c r="ALY4" s="154"/>
      <c r="ALZ4" s="154"/>
      <c r="AMA4" s="154"/>
      <c r="AMB4" s="154"/>
      <c r="AMC4" s="154"/>
      <c r="AMD4" s="154"/>
      <c r="AME4" s="154"/>
      <c r="AMF4" s="154"/>
      <c r="AMG4" s="154"/>
      <c r="AMH4" s="154"/>
      <c r="AMI4" s="154"/>
    </row>
    <row r="5" spans="1:1023" s="158" customFormat="1" ht="14.25" x14ac:dyDescent="0.2">
      <c r="A5" s="391"/>
      <c r="B5" s="392"/>
      <c r="C5" s="392"/>
      <c r="D5" s="392"/>
      <c r="E5" s="392"/>
      <c r="F5" s="392"/>
      <c r="G5" s="392"/>
      <c r="H5" s="39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154"/>
      <c r="KV5" s="154"/>
      <c r="KW5" s="154"/>
      <c r="KX5" s="154"/>
      <c r="KY5" s="154"/>
      <c r="KZ5" s="154"/>
      <c r="LA5" s="154"/>
      <c r="LB5" s="154"/>
      <c r="LC5" s="154"/>
      <c r="LD5" s="154"/>
      <c r="LE5" s="154"/>
      <c r="LF5" s="154"/>
      <c r="LG5" s="154"/>
      <c r="LH5" s="154"/>
      <c r="LI5" s="154"/>
      <c r="LJ5" s="154"/>
      <c r="LK5" s="154"/>
      <c r="LL5" s="154"/>
      <c r="LM5" s="154"/>
      <c r="LN5" s="154"/>
      <c r="LO5" s="154"/>
      <c r="LP5" s="154"/>
      <c r="LQ5" s="154"/>
      <c r="LR5" s="154"/>
      <c r="LS5" s="154"/>
      <c r="LT5" s="154"/>
      <c r="LU5" s="154"/>
      <c r="LV5" s="154"/>
      <c r="LW5" s="154"/>
      <c r="LX5" s="154"/>
      <c r="LY5" s="154"/>
      <c r="LZ5" s="154"/>
      <c r="MA5" s="154"/>
      <c r="MB5" s="154"/>
      <c r="MC5" s="154"/>
      <c r="MD5" s="154"/>
      <c r="ME5" s="154"/>
      <c r="MF5" s="154"/>
      <c r="MG5" s="154"/>
      <c r="MH5" s="154"/>
      <c r="MI5" s="154"/>
      <c r="MJ5" s="154"/>
      <c r="MK5" s="154"/>
      <c r="ML5" s="154"/>
      <c r="MM5" s="154"/>
      <c r="MN5" s="154"/>
      <c r="MO5" s="154"/>
      <c r="MP5" s="154"/>
      <c r="MQ5" s="154"/>
      <c r="MR5" s="154"/>
      <c r="MS5" s="154"/>
      <c r="MT5" s="154"/>
      <c r="MU5" s="154"/>
      <c r="MV5" s="154"/>
      <c r="MW5" s="154"/>
      <c r="MX5" s="154"/>
      <c r="MY5" s="154"/>
      <c r="MZ5" s="154"/>
      <c r="NA5" s="154"/>
      <c r="NB5" s="154"/>
      <c r="NC5" s="154"/>
      <c r="ND5" s="154"/>
      <c r="NE5" s="154"/>
      <c r="NF5" s="154"/>
      <c r="NG5" s="154"/>
      <c r="NH5" s="154"/>
      <c r="NI5" s="154"/>
      <c r="NJ5" s="154"/>
      <c r="NK5" s="154"/>
      <c r="NL5" s="154"/>
      <c r="NM5" s="154"/>
      <c r="NN5" s="154"/>
      <c r="NO5" s="154"/>
      <c r="NP5" s="154"/>
      <c r="NQ5" s="154"/>
      <c r="NR5" s="154"/>
      <c r="NS5" s="154"/>
      <c r="NT5" s="154"/>
      <c r="NU5" s="154"/>
      <c r="NV5" s="154"/>
      <c r="NW5" s="154"/>
      <c r="NX5" s="154"/>
      <c r="NY5" s="154"/>
      <c r="NZ5" s="154"/>
      <c r="OA5" s="154"/>
      <c r="OB5" s="154"/>
      <c r="OC5" s="154"/>
      <c r="OD5" s="154"/>
      <c r="OE5" s="154"/>
      <c r="OF5" s="154"/>
      <c r="OG5" s="154"/>
      <c r="OH5" s="154"/>
      <c r="OI5" s="154"/>
      <c r="OJ5" s="154"/>
      <c r="OK5" s="154"/>
      <c r="OL5" s="154"/>
      <c r="OM5" s="154"/>
      <c r="ON5" s="154"/>
      <c r="OO5" s="154"/>
      <c r="OP5" s="154"/>
      <c r="OQ5" s="154"/>
      <c r="OR5" s="154"/>
      <c r="OS5" s="154"/>
      <c r="OT5" s="154"/>
      <c r="OU5" s="154"/>
      <c r="OV5" s="154"/>
      <c r="OW5" s="154"/>
      <c r="OX5" s="154"/>
      <c r="OY5" s="154"/>
      <c r="OZ5" s="154"/>
      <c r="PA5" s="154"/>
      <c r="PB5" s="154"/>
      <c r="PC5" s="154"/>
      <c r="PD5" s="154"/>
      <c r="PE5" s="154"/>
      <c r="PF5" s="154"/>
      <c r="PG5" s="154"/>
      <c r="PH5" s="154"/>
      <c r="PI5" s="154"/>
      <c r="PJ5" s="154"/>
      <c r="PK5" s="154"/>
      <c r="PL5" s="154"/>
      <c r="PM5" s="154"/>
      <c r="PN5" s="154"/>
      <c r="PO5" s="154"/>
      <c r="PP5" s="154"/>
      <c r="PQ5" s="154"/>
      <c r="PR5" s="154"/>
      <c r="PS5" s="154"/>
      <c r="PT5" s="154"/>
      <c r="PU5" s="154"/>
      <c r="PV5" s="154"/>
      <c r="PW5" s="154"/>
      <c r="PX5" s="154"/>
      <c r="PY5" s="154"/>
      <c r="PZ5" s="154"/>
      <c r="QA5" s="154"/>
      <c r="QB5" s="154"/>
      <c r="QC5" s="154"/>
      <c r="QD5" s="154"/>
      <c r="QE5" s="154"/>
      <c r="QF5" s="154"/>
      <c r="QG5" s="154"/>
      <c r="QH5" s="154"/>
      <c r="QI5" s="154"/>
      <c r="QJ5" s="154"/>
      <c r="QK5" s="154"/>
      <c r="QL5" s="154"/>
      <c r="QM5" s="154"/>
      <c r="QN5" s="154"/>
      <c r="QO5" s="154"/>
      <c r="QP5" s="154"/>
      <c r="QQ5" s="154"/>
      <c r="QR5" s="154"/>
      <c r="QS5" s="154"/>
      <c r="QT5" s="154"/>
      <c r="QU5" s="154"/>
      <c r="QV5" s="154"/>
      <c r="QW5" s="154"/>
      <c r="QX5" s="154"/>
      <c r="QY5" s="154"/>
      <c r="QZ5" s="154"/>
      <c r="RA5" s="154"/>
      <c r="RB5" s="154"/>
      <c r="RC5" s="154"/>
      <c r="RD5" s="154"/>
      <c r="RE5" s="154"/>
      <c r="RF5" s="154"/>
      <c r="RG5" s="154"/>
      <c r="RH5" s="154"/>
      <c r="RI5" s="154"/>
      <c r="RJ5" s="154"/>
      <c r="RK5" s="154"/>
      <c r="RL5" s="154"/>
      <c r="RM5" s="154"/>
      <c r="RN5" s="154"/>
      <c r="RO5" s="154"/>
      <c r="RP5" s="154"/>
      <c r="RQ5" s="154"/>
      <c r="RR5" s="154"/>
      <c r="RS5" s="154"/>
      <c r="RT5" s="154"/>
      <c r="RU5" s="154"/>
      <c r="RV5" s="154"/>
      <c r="RW5" s="154"/>
      <c r="RX5" s="154"/>
      <c r="RY5" s="154"/>
      <c r="RZ5" s="154"/>
      <c r="SA5" s="154"/>
      <c r="SB5" s="154"/>
      <c r="SC5" s="154"/>
      <c r="SD5" s="154"/>
      <c r="SE5" s="154"/>
      <c r="SF5" s="154"/>
      <c r="SG5" s="154"/>
      <c r="SH5" s="154"/>
      <c r="SI5" s="154"/>
      <c r="SJ5" s="154"/>
      <c r="SK5" s="154"/>
      <c r="SL5" s="154"/>
      <c r="SM5" s="154"/>
      <c r="SN5" s="154"/>
      <c r="SO5" s="154"/>
      <c r="SP5" s="154"/>
      <c r="SQ5" s="154"/>
      <c r="SR5" s="154"/>
      <c r="SS5" s="154"/>
      <c r="ST5" s="154"/>
      <c r="SU5" s="154"/>
      <c r="SV5" s="154"/>
      <c r="SW5" s="154"/>
      <c r="SX5" s="154"/>
      <c r="SY5" s="154"/>
      <c r="SZ5" s="154"/>
      <c r="TA5" s="154"/>
      <c r="TB5" s="154"/>
      <c r="TC5" s="154"/>
      <c r="TD5" s="154"/>
      <c r="TE5" s="154"/>
      <c r="TF5" s="154"/>
      <c r="TG5" s="154"/>
      <c r="TH5" s="154"/>
      <c r="TI5" s="154"/>
      <c r="TJ5" s="154"/>
      <c r="TK5" s="154"/>
      <c r="TL5" s="154"/>
      <c r="TM5" s="154"/>
      <c r="TN5" s="154"/>
      <c r="TO5" s="154"/>
      <c r="TP5" s="154"/>
      <c r="TQ5" s="154"/>
      <c r="TR5" s="154"/>
      <c r="TS5" s="154"/>
      <c r="TT5" s="154"/>
      <c r="TU5" s="154"/>
      <c r="TV5" s="154"/>
      <c r="TW5" s="154"/>
      <c r="TX5" s="154"/>
      <c r="TY5" s="154"/>
      <c r="TZ5" s="154"/>
      <c r="UA5" s="154"/>
      <c r="UB5" s="154"/>
      <c r="UC5" s="154"/>
      <c r="UD5" s="154"/>
      <c r="UE5" s="154"/>
      <c r="UF5" s="154"/>
      <c r="UG5" s="154"/>
      <c r="UH5" s="154"/>
      <c r="UI5" s="154"/>
      <c r="UJ5" s="154"/>
      <c r="UK5" s="154"/>
      <c r="UL5" s="154"/>
      <c r="UM5" s="154"/>
      <c r="UN5" s="154"/>
      <c r="UO5" s="154"/>
      <c r="UP5" s="154"/>
      <c r="UQ5" s="154"/>
      <c r="UR5" s="154"/>
      <c r="US5" s="154"/>
      <c r="UT5" s="154"/>
      <c r="UU5" s="154"/>
      <c r="UV5" s="154"/>
      <c r="UW5" s="154"/>
      <c r="UX5" s="154"/>
      <c r="UY5" s="154"/>
      <c r="UZ5" s="154"/>
      <c r="VA5" s="154"/>
      <c r="VB5" s="154"/>
      <c r="VC5" s="154"/>
      <c r="VD5" s="154"/>
      <c r="VE5" s="154"/>
      <c r="VF5" s="154"/>
      <c r="VG5" s="154"/>
      <c r="VH5" s="154"/>
      <c r="VI5" s="154"/>
      <c r="VJ5" s="154"/>
      <c r="VK5" s="154"/>
      <c r="VL5" s="154"/>
      <c r="VM5" s="154"/>
      <c r="VN5" s="154"/>
      <c r="VO5" s="154"/>
      <c r="VP5" s="154"/>
      <c r="VQ5" s="154"/>
      <c r="VR5" s="154"/>
      <c r="VS5" s="154"/>
      <c r="VT5" s="154"/>
      <c r="VU5" s="154"/>
      <c r="VV5" s="154"/>
      <c r="VW5" s="154"/>
      <c r="VX5" s="154"/>
      <c r="VY5" s="154"/>
      <c r="VZ5" s="154"/>
      <c r="WA5" s="154"/>
      <c r="WB5" s="154"/>
      <c r="WC5" s="154"/>
      <c r="WD5" s="154"/>
      <c r="WE5" s="154"/>
      <c r="WF5" s="154"/>
      <c r="WG5" s="154"/>
      <c r="WH5" s="154"/>
      <c r="WI5" s="154"/>
      <c r="WJ5" s="154"/>
      <c r="WK5" s="154"/>
      <c r="WL5" s="154"/>
      <c r="WM5" s="154"/>
      <c r="WN5" s="154"/>
      <c r="WO5" s="154"/>
      <c r="WP5" s="154"/>
      <c r="WQ5" s="154"/>
      <c r="WR5" s="154"/>
      <c r="WS5" s="154"/>
      <c r="WT5" s="154"/>
      <c r="WU5" s="154"/>
      <c r="WV5" s="154"/>
      <c r="WW5" s="154"/>
      <c r="WX5" s="154"/>
      <c r="WY5" s="154"/>
      <c r="WZ5" s="154"/>
      <c r="XA5" s="154"/>
      <c r="XB5" s="154"/>
      <c r="XC5" s="154"/>
      <c r="XD5" s="154"/>
      <c r="XE5" s="154"/>
      <c r="XF5" s="154"/>
      <c r="XG5" s="154"/>
      <c r="XH5" s="154"/>
      <c r="XI5" s="154"/>
      <c r="XJ5" s="154"/>
      <c r="XK5" s="154"/>
      <c r="XL5" s="154"/>
      <c r="XM5" s="154"/>
      <c r="XN5" s="154"/>
      <c r="XO5" s="154"/>
      <c r="XP5" s="154"/>
      <c r="XQ5" s="154"/>
      <c r="XR5" s="154"/>
      <c r="XS5" s="154"/>
      <c r="XT5" s="154"/>
      <c r="XU5" s="154"/>
      <c r="XV5" s="154"/>
      <c r="XW5" s="154"/>
      <c r="XX5" s="154"/>
      <c r="XY5" s="154"/>
      <c r="XZ5" s="154"/>
      <c r="YA5" s="154"/>
      <c r="YB5" s="154"/>
      <c r="YC5" s="154"/>
      <c r="YD5" s="154"/>
      <c r="YE5" s="154"/>
      <c r="YF5" s="154"/>
      <c r="YG5" s="154"/>
      <c r="YH5" s="154"/>
      <c r="YI5" s="154"/>
      <c r="YJ5" s="154"/>
      <c r="YK5" s="154"/>
      <c r="YL5" s="154"/>
      <c r="YM5" s="154"/>
      <c r="YN5" s="154"/>
      <c r="YO5" s="154"/>
      <c r="YP5" s="154"/>
      <c r="YQ5" s="154"/>
      <c r="YR5" s="154"/>
      <c r="YS5" s="154"/>
      <c r="YT5" s="154"/>
      <c r="YU5" s="154"/>
      <c r="YV5" s="154"/>
      <c r="YW5" s="154"/>
      <c r="YX5" s="154"/>
      <c r="YY5" s="154"/>
      <c r="YZ5" s="154"/>
      <c r="ZA5" s="154"/>
      <c r="ZB5" s="154"/>
      <c r="ZC5" s="154"/>
      <c r="ZD5" s="154"/>
      <c r="ZE5" s="154"/>
      <c r="ZF5" s="154"/>
      <c r="ZG5" s="154"/>
      <c r="ZH5" s="154"/>
      <c r="ZI5" s="154"/>
      <c r="ZJ5" s="154"/>
      <c r="ZK5" s="154"/>
      <c r="ZL5" s="154"/>
      <c r="ZM5" s="154"/>
      <c r="ZN5" s="154"/>
      <c r="ZO5" s="154"/>
      <c r="ZP5" s="154"/>
      <c r="ZQ5" s="154"/>
      <c r="ZR5" s="154"/>
      <c r="ZS5" s="154"/>
      <c r="ZT5" s="154"/>
      <c r="ZU5" s="154"/>
      <c r="ZV5" s="154"/>
      <c r="ZW5" s="154"/>
      <c r="ZX5" s="154"/>
      <c r="ZY5" s="154"/>
      <c r="ZZ5" s="154"/>
      <c r="AAA5" s="154"/>
      <c r="AAB5" s="154"/>
      <c r="AAC5" s="154"/>
      <c r="AAD5" s="154"/>
      <c r="AAE5" s="154"/>
      <c r="AAF5" s="154"/>
      <c r="AAG5" s="154"/>
      <c r="AAH5" s="154"/>
      <c r="AAI5" s="154"/>
      <c r="AAJ5" s="154"/>
      <c r="AAK5" s="154"/>
      <c r="AAL5" s="154"/>
      <c r="AAM5" s="154"/>
      <c r="AAN5" s="154"/>
      <c r="AAO5" s="154"/>
      <c r="AAP5" s="154"/>
      <c r="AAQ5" s="154"/>
      <c r="AAR5" s="154"/>
      <c r="AAS5" s="154"/>
      <c r="AAT5" s="154"/>
      <c r="AAU5" s="154"/>
      <c r="AAV5" s="154"/>
      <c r="AAW5" s="154"/>
      <c r="AAX5" s="154"/>
      <c r="AAY5" s="154"/>
      <c r="AAZ5" s="154"/>
      <c r="ABA5" s="154"/>
      <c r="ABB5" s="154"/>
      <c r="ABC5" s="154"/>
      <c r="ABD5" s="154"/>
      <c r="ABE5" s="154"/>
      <c r="ABF5" s="154"/>
      <c r="ABG5" s="154"/>
      <c r="ABH5" s="154"/>
      <c r="ABI5" s="154"/>
      <c r="ABJ5" s="154"/>
      <c r="ABK5" s="154"/>
      <c r="ABL5" s="154"/>
      <c r="ABM5" s="154"/>
      <c r="ABN5" s="154"/>
      <c r="ABO5" s="154"/>
      <c r="ABP5" s="154"/>
      <c r="ABQ5" s="154"/>
      <c r="ABR5" s="154"/>
      <c r="ABS5" s="154"/>
      <c r="ABT5" s="154"/>
      <c r="ABU5" s="154"/>
      <c r="ABV5" s="154"/>
      <c r="ABW5" s="154"/>
      <c r="ABX5" s="154"/>
      <c r="ABY5" s="154"/>
      <c r="ABZ5" s="154"/>
      <c r="ACA5" s="154"/>
      <c r="ACB5" s="154"/>
      <c r="ACC5" s="154"/>
      <c r="ACD5" s="154"/>
      <c r="ACE5" s="154"/>
      <c r="ACF5" s="154"/>
      <c r="ACG5" s="154"/>
      <c r="ACH5" s="154"/>
      <c r="ACI5" s="154"/>
      <c r="ACJ5" s="154"/>
      <c r="ACK5" s="154"/>
      <c r="ACL5" s="154"/>
      <c r="ACM5" s="154"/>
      <c r="ACN5" s="154"/>
      <c r="ACO5" s="154"/>
      <c r="ACP5" s="154"/>
      <c r="ACQ5" s="154"/>
      <c r="ACR5" s="154"/>
      <c r="ACS5" s="154"/>
      <c r="ACT5" s="154"/>
      <c r="ACU5" s="154"/>
      <c r="ACV5" s="154"/>
      <c r="ACW5" s="154"/>
      <c r="ACX5" s="154"/>
      <c r="ACY5" s="154"/>
      <c r="ACZ5" s="154"/>
      <c r="ADA5" s="154"/>
      <c r="ADB5" s="154"/>
      <c r="ADC5" s="154"/>
      <c r="ADD5" s="154"/>
      <c r="ADE5" s="154"/>
      <c r="ADF5" s="154"/>
      <c r="ADG5" s="154"/>
      <c r="ADH5" s="154"/>
      <c r="ADI5" s="154"/>
      <c r="ADJ5" s="154"/>
      <c r="ADK5" s="154"/>
      <c r="ADL5" s="154"/>
      <c r="ADM5" s="154"/>
      <c r="ADN5" s="154"/>
      <c r="ADO5" s="154"/>
      <c r="ADP5" s="154"/>
      <c r="ADQ5" s="154"/>
      <c r="ADR5" s="154"/>
      <c r="ADS5" s="154"/>
      <c r="ADT5" s="154"/>
      <c r="ADU5" s="154"/>
      <c r="ADV5" s="154"/>
      <c r="ADW5" s="154"/>
      <c r="ADX5" s="154"/>
      <c r="ADY5" s="154"/>
      <c r="ADZ5" s="154"/>
      <c r="AEA5" s="154"/>
      <c r="AEB5" s="154"/>
      <c r="AEC5" s="154"/>
      <c r="AED5" s="154"/>
      <c r="AEE5" s="154"/>
      <c r="AEF5" s="154"/>
      <c r="AEG5" s="154"/>
      <c r="AEH5" s="154"/>
      <c r="AEI5" s="154"/>
      <c r="AEJ5" s="154"/>
      <c r="AEK5" s="154"/>
      <c r="AEL5" s="154"/>
      <c r="AEM5" s="154"/>
      <c r="AEN5" s="154"/>
      <c r="AEO5" s="154"/>
      <c r="AEP5" s="154"/>
      <c r="AEQ5" s="154"/>
      <c r="AER5" s="154"/>
      <c r="AES5" s="154"/>
      <c r="AET5" s="154"/>
      <c r="AEU5" s="154"/>
      <c r="AEV5" s="154"/>
      <c r="AEW5" s="154"/>
      <c r="AEX5" s="154"/>
      <c r="AEY5" s="154"/>
      <c r="AEZ5" s="154"/>
      <c r="AFA5" s="154"/>
      <c r="AFB5" s="154"/>
      <c r="AFC5" s="154"/>
      <c r="AFD5" s="154"/>
      <c r="AFE5" s="154"/>
      <c r="AFF5" s="154"/>
      <c r="AFG5" s="154"/>
      <c r="AFH5" s="154"/>
      <c r="AFI5" s="154"/>
      <c r="AFJ5" s="154"/>
      <c r="AFK5" s="154"/>
      <c r="AFL5" s="154"/>
      <c r="AFM5" s="154"/>
      <c r="AFN5" s="154"/>
      <c r="AFO5" s="154"/>
      <c r="AFP5" s="154"/>
      <c r="AFQ5" s="154"/>
      <c r="AFR5" s="154"/>
      <c r="AFS5" s="154"/>
      <c r="AFT5" s="154"/>
      <c r="AFU5" s="154"/>
      <c r="AFV5" s="154"/>
      <c r="AFW5" s="154"/>
      <c r="AFX5" s="154"/>
      <c r="AFY5" s="154"/>
      <c r="AFZ5" s="154"/>
      <c r="AGA5" s="154"/>
      <c r="AGB5" s="154"/>
      <c r="AGC5" s="154"/>
      <c r="AGD5" s="154"/>
      <c r="AGE5" s="154"/>
      <c r="AGF5" s="154"/>
      <c r="AGG5" s="154"/>
      <c r="AGH5" s="154"/>
      <c r="AGI5" s="154"/>
      <c r="AGJ5" s="154"/>
      <c r="AGK5" s="154"/>
      <c r="AGL5" s="154"/>
      <c r="AGM5" s="154"/>
      <c r="AGN5" s="154"/>
      <c r="AGO5" s="154"/>
      <c r="AGP5" s="154"/>
      <c r="AGQ5" s="154"/>
      <c r="AGR5" s="154"/>
      <c r="AGS5" s="154"/>
      <c r="AGT5" s="154"/>
      <c r="AGU5" s="154"/>
      <c r="AGV5" s="154"/>
      <c r="AGW5" s="154"/>
      <c r="AGX5" s="154"/>
      <c r="AGY5" s="154"/>
      <c r="AGZ5" s="154"/>
      <c r="AHA5" s="154"/>
      <c r="AHB5" s="154"/>
      <c r="AHC5" s="154"/>
      <c r="AHD5" s="154"/>
      <c r="AHE5" s="154"/>
      <c r="AHF5" s="154"/>
      <c r="AHG5" s="154"/>
      <c r="AHH5" s="154"/>
      <c r="AHI5" s="154"/>
      <c r="AHJ5" s="154"/>
      <c r="AHK5" s="154"/>
      <c r="AHL5" s="154"/>
      <c r="AHM5" s="154"/>
      <c r="AHN5" s="154"/>
      <c r="AHO5" s="154"/>
      <c r="AHP5" s="154"/>
      <c r="AHQ5" s="154"/>
      <c r="AHR5" s="154"/>
      <c r="AHS5" s="154"/>
      <c r="AHT5" s="154"/>
      <c r="AHU5" s="154"/>
      <c r="AHV5" s="154"/>
      <c r="AHW5" s="154"/>
      <c r="AHX5" s="154"/>
      <c r="AHY5" s="154"/>
      <c r="AHZ5" s="154"/>
      <c r="AIA5" s="154"/>
      <c r="AIB5" s="154"/>
      <c r="AIC5" s="154"/>
      <c r="AID5" s="154"/>
      <c r="AIE5" s="154"/>
      <c r="AIF5" s="154"/>
      <c r="AIG5" s="154"/>
      <c r="AIH5" s="154"/>
      <c r="AII5" s="154"/>
      <c r="AIJ5" s="154"/>
      <c r="AIK5" s="154"/>
      <c r="AIL5" s="154"/>
      <c r="AIM5" s="154"/>
      <c r="AIN5" s="154"/>
      <c r="AIO5" s="154"/>
      <c r="AIP5" s="154"/>
      <c r="AIQ5" s="154"/>
      <c r="AIR5" s="154"/>
      <c r="AIS5" s="154"/>
      <c r="AIT5" s="154"/>
      <c r="AIU5" s="154"/>
      <c r="AIV5" s="154"/>
      <c r="AIW5" s="154"/>
      <c r="AIX5" s="154"/>
      <c r="AIY5" s="154"/>
      <c r="AIZ5" s="154"/>
      <c r="AJA5" s="154"/>
      <c r="AJB5" s="154"/>
      <c r="AJC5" s="154"/>
      <c r="AJD5" s="154"/>
      <c r="AJE5" s="154"/>
      <c r="AJF5" s="154"/>
      <c r="AJG5" s="154"/>
      <c r="AJH5" s="154"/>
      <c r="AJI5" s="154"/>
      <c r="AJJ5" s="154"/>
      <c r="AJK5" s="154"/>
      <c r="AJL5" s="154"/>
      <c r="AJM5" s="154"/>
      <c r="AJN5" s="154"/>
      <c r="AJO5" s="154"/>
      <c r="AJP5" s="154"/>
      <c r="AJQ5" s="154"/>
      <c r="AJR5" s="154"/>
      <c r="AJS5" s="154"/>
      <c r="AJT5" s="154"/>
      <c r="AJU5" s="154"/>
      <c r="AJV5" s="154"/>
      <c r="AJW5" s="154"/>
      <c r="AJX5" s="154"/>
      <c r="AJY5" s="154"/>
      <c r="AJZ5" s="154"/>
      <c r="AKA5" s="154"/>
      <c r="AKB5" s="154"/>
      <c r="AKC5" s="154"/>
      <c r="AKD5" s="154"/>
      <c r="AKE5" s="154"/>
      <c r="AKF5" s="154"/>
      <c r="AKG5" s="154"/>
      <c r="AKH5" s="154"/>
      <c r="AKI5" s="154"/>
      <c r="AKJ5" s="154"/>
      <c r="AKK5" s="154"/>
      <c r="AKL5" s="154"/>
      <c r="AKM5" s="154"/>
      <c r="AKN5" s="154"/>
      <c r="AKO5" s="154"/>
      <c r="AKP5" s="154"/>
      <c r="AKQ5" s="154"/>
      <c r="AKR5" s="154"/>
      <c r="AKS5" s="154"/>
      <c r="AKT5" s="154"/>
      <c r="AKU5" s="154"/>
      <c r="AKV5" s="154"/>
      <c r="AKW5" s="154"/>
      <c r="AKX5" s="154"/>
      <c r="AKY5" s="154"/>
      <c r="AKZ5" s="154"/>
      <c r="ALA5" s="154"/>
      <c r="ALB5" s="154"/>
      <c r="ALC5" s="154"/>
      <c r="ALD5" s="154"/>
      <c r="ALE5" s="154"/>
      <c r="ALF5" s="154"/>
      <c r="ALG5" s="154"/>
      <c r="ALH5" s="154"/>
      <c r="ALI5" s="154"/>
      <c r="ALJ5" s="154"/>
      <c r="ALK5" s="154"/>
      <c r="ALL5" s="154"/>
      <c r="ALM5" s="154"/>
      <c r="ALN5" s="154"/>
      <c r="ALO5" s="154"/>
      <c r="ALP5" s="154"/>
      <c r="ALQ5" s="154"/>
      <c r="ALR5" s="154"/>
      <c r="ALS5" s="154"/>
      <c r="ALT5" s="154"/>
      <c r="ALU5" s="154"/>
      <c r="ALV5" s="154"/>
      <c r="ALW5" s="154"/>
      <c r="ALX5" s="154"/>
      <c r="ALY5" s="154"/>
      <c r="ALZ5" s="154"/>
      <c r="AMA5" s="154"/>
      <c r="AMB5" s="154"/>
      <c r="AMC5" s="154"/>
      <c r="AMD5" s="154"/>
      <c r="AME5" s="154"/>
      <c r="AMF5" s="154"/>
      <c r="AMG5" s="154"/>
      <c r="AMH5" s="154"/>
      <c r="AMI5" s="154"/>
    </row>
    <row r="6" spans="1:1023" s="158" customFormat="1" ht="15" x14ac:dyDescent="0.2">
      <c r="A6" s="156"/>
      <c r="B6" s="156"/>
      <c r="C6" s="156"/>
      <c r="D6" s="155"/>
      <c r="E6" s="156"/>
      <c r="F6" s="157"/>
      <c r="G6" s="156"/>
      <c r="H6" s="156"/>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4"/>
      <c r="VB6" s="154"/>
      <c r="VC6" s="154"/>
      <c r="VD6" s="154"/>
      <c r="VE6" s="154"/>
      <c r="VF6" s="154"/>
      <c r="VG6" s="154"/>
      <c r="VH6" s="154"/>
      <c r="VI6" s="154"/>
      <c r="VJ6" s="154"/>
      <c r="VK6" s="154"/>
      <c r="VL6" s="154"/>
      <c r="VM6" s="154"/>
      <c r="VN6" s="154"/>
      <c r="VO6" s="154"/>
      <c r="VP6" s="154"/>
      <c r="VQ6" s="154"/>
      <c r="VR6" s="154"/>
      <c r="VS6" s="154"/>
      <c r="VT6" s="154"/>
      <c r="VU6" s="154"/>
      <c r="VV6" s="154"/>
      <c r="VW6" s="154"/>
      <c r="VX6" s="154"/>
      <c r="VY6" s="154"/>
      <c r="VZ6" s="154"/>
      <c r="WA6" s="154"/>
      <c r="WB6" s="154"/>
      <c r="WC6" s="154"/>
      <c r="WD6" s="154"/>
      <c r="WE6" s="154"/>
      <c r="WF6" s="154"/>
      <c r="WG6" s="154"/>
      <c r="WH6" s="154"/>
      <c r="WI6" s="154"/>
      <c r="WJ6" s="154"/>
      <c r="WK6" s="154"/>
      <c r="WL6" s="154"/>
      <c r="WM6" s="154"/>
      <c r="WN6" s="154"/>
      <c r="WO6" s="154"/>
      <c r="WP6" s="154"/>
      <c r="WQ6" s="154"/>
      <c r="WR6" s="154"/>
      <c r="WS6" s="154"/>
      <c r="WT6" s="154"/>
      <c r="WU6" s="154"/>
      <c r="WV6" s="154"/>
      <c r="WW6" s="154"/>
      <c r="WX6" s="154"/>
      <c r="WY6" s="154"/>
      <c r="WZ6" s="154"/>
      <c r="XA6" s="154"/>
      <c r="XB6" s="154"/>
      <c r="XC6" s="154"/>
      <c r="XD6" s="154"/>
      <c r="XE6" s="154"/>
      <c r="XF6" s="154"/>
      <c r="XG6" s="154"/>
      <c r="XH6" s="154"/>
      <c r="XI6" s="154"/>
      <c r="XJ6" s="154"/>
      <c r="XK6" s="154"/>
      <c r="XL6" s="154"/>
      <c r="XM6" s="154"/>
      <c r="XN6" s="154"/>
      <c r="XO6" s="154"/>
      <c r="XP6" s="154"/>
      <c r="XQ6" s="154"/>
      <c r="XR6" s="154"/>
      <c r="XS6" s="154"/>
      <c r="XT6" s="154"/>
      <c r="XU6" s="154"/>
      <c r="XV6" s="154"/>
      <c r="XW6" s="154"/>
      <c r="XX6" s="154"/>
      <c r="XY6" s="154"/>
      <c r="XZ6" s="154"/>
      <c r="YA6" s="154"/>
      <c r="YB6" s="154"/>
      <c r="YC6" s="154"/>
      <c r="YD6" s="154"/>
      <c r="YE6" s="154"/>
      <c r="YF6" s="154"/>
      <c r="YG6" s="154"/>
      <c r="YH6" s="154"/>
      <c r="YI6" s="154"/>
      <c r="YJ6" s="154"/>
      <c r="YK6" s="154"/>
      <c r="YL6" s="154"/>
      <c r="YM6" s="154"/>
      <c r="YN6" s="154"/>
      <c r="YO6" s="154"/>
      <c r="YP6" s="154"/>
      <c r="YQ6" s="154"/>
      <c r="YR6" s="154"/>
      <c r="YS6" s="154"/>
      <c r="YT6" s="154"/>
      <c r="YU6" s="154"/>
      <c r="YV6" s="154"/>
      <c r="YW6" s="154"/>
      <c r="YX6" s="154"/>
      <c r="YY6" s="154"/>
      <c r="YZ6" s="154"/>
      <c r="ZA6" s="154"/>
      <c r="ZB6" s="154"/>
      <c r="ZC6" s="154"/>
      <c r="ZD6" s="154"/>
      <c r="ZE6" s="154"/>
      <c r="ZF6" s="154"/>
      <c r="ZG6" s="154"/>
      <c r="ZH6" s="154"/>
      <c r="ZI6" s="154"/>
      <c r="ZJ6" s="154"/>
      <c r="ZK6" s="154"/>
      <c r="ZL6" s="154"/>
      <c r="ZM6" s="154"/>
      <c r="ZN6" s="154"/>
      <c r="ZO6" s="154"/>
      <c r="ZP6" s="154"/>
      <c r="ZQ6" s="154"/>
      <c r="ZR6" s="154"/>
      <c r="ZS6" s="154"/>
      <c r="ZT6" s="154"/>
      <c r="ZU6" s="154"/>
      <c r="ZV6" s="154"/>
      <c r="ZW6" s="154"/>
      <c r="ZX6" s="154"/>
      <c r="ZY6" s="154"/>
      <c r="ZZ6" s="154"/>
      <c r="AAA6" s="154"/>
      <c r="AAB6" s="154"/>
      <c r="AAC6" s="154"/>
      <c r="AAD6" s="154"/>
      <c r="AAE6" s="154"/>
      <c r="AAF6" s="154"/>
      <c r="AAG6" s="154"/>
      <c r="AAH6" s="154"/>
      <c r="AAI6" s="154"/>
      <c r="AAJ6" s="154"/>
      <c r="AAK6" s="154"/>
      <c r="AAL6" s="154"/>
      <c r="AAM6" s="154"/>
      <c r="AAN6" s="154"/>
      <c r="AAO6" s="154"/>
      <c r="AAP6" s="154"/>
      <c r="AAQ6" s="154"/>
      <c r="AAR6" s="154"/>
      <c r="AAS6" s="154"/>
      <c r="AAT6" s="154"/>
      <c r="AAU6" s="154"/>
      <c r="AAV6" s="154"/>
      <c r="AAW6" s="154"/>
      <c r="AAX6" s="154"/>
      <c r="AAY6" s="154"/>
      <c r="AAZ6" s="154"/>
      <c r="ABA6" s="154"/>
      <c r="ABB6" s="154"/>
      <c r="ABC6" s="154"/>
      <c r="ABD6" s="154"/>
      <c r="ABE6" s="154"/>
      <c r="ABF6" s="154"/>
      <c r="ABG6" s="154"/>
      <c r="ABH6" s="154"/>
      <c r="ABI6" s="154"/>
      <c r="ABJ6" s="154"/>
      <c r="ABK6" s="154"/>
      <c r="ABL6" s="154"/>
      <c r="ABM6" s="154"/>
      <c r="ABN6" s="154"/>
      <c r="ABO6" s="154"/>
      <c r="ABP6" s="154"/>
      <c r="ABQ6" s="154"/>
      <c r="ABR6" s="154"/>
      <c r="ABS6" s="154"/>
      <c r="ABT6" s="154"/>
      <c r="ABU6" s="154"/>
      <c r="ABV6" s="154"/>
      <c r="ABW6" s="154"/>
      <c r="ABX6" s="154"/>
      <c r="ABY6" s="154"/>
      <c r="ABZ6" s="154"/>
      <c r="ACA6" s="154"/>
      <c r="ACB6" s="154"/>
      <c r="ACC6" s="154"/>
      <c r="ACD6" s="154"/>
      <c r="ACE6" s="154"/>
      <c r="ACF6" s="154"/>
      <c r="ACG6" s="154"/>
      <c r="ACH6" s="154"/>
      <c r="ACI6" s="154"/>
      <c r="ACJ6" s="154"/>
      <c r="ACK6" s="154"/>
      <c r="ACL6" s="154"/>
      <c r="ACM6" s="154"/>
      <c r="ACN6" s="154"/>
      <c r="ACO6" s="154"/>
      <c r="ACP6" s="154"/>
      <c r="ACQ6" s="154"/>
      <c r="ACR6" s="154"/>
      <c r="ACS6" s="154"/>
      <c r="ACT6" s="154"/>
      <c r="ACU6" s="154"/>
      <c r="ACV6" s="154"/>
      <c r="ACW6" s="154"/>
      <c r="ACX6" s="154"/>
      <c r="ACY6" s="154"/>
      <c r="ACZ6" s="154"/>
      <c r="ADA6" s="154"/>
      <c r="ADB6" s="154"/>
      <c r="ADC6" s="154"/>
      <c r="ADD6" s="154"/>
      <c r="ADE6" s="154"/>
      <c r="ADF6" s="154"/>
      <c r="ADG6" s="154"/>
      <c r="ADH6" s="154"/>
      <c r="ADI6" s="154"/>
      <c r="ADJ6" s="154"/>
      <c r="ADK6" s="154"/>
      <c r="ADL6" s="154"/>
      <c r="ADM6" s="154"/>
      <c r="ADN6" s="154"/>
      <c r="ADO6" s="154"/>
      <c r="ADP6" s="154"/>
      <c r="ADQ6" s="154"/>
      <c r="ADR6" s="154"/>
      <c r="ADS6" s="154"/>
      <c r="ADT6" s="154"/>
      <c r="ADU6" s="154"/>
      <c r="ADV6" s="154"/>
      <c r="ADW6" s="154"/>
      <c r="ADX6" s="154"/>
      <c r="ADY6" s="154"/>
      <c r="ADZ6" s="154"/>
      <c r="AEA6" s="154"/>
      <c r="AEB6" s="154"/>
      <c r="AEC6" s="154"/>
      <c r="AED6" s="154"/>
      <c r="AEE6" s="154"/>
      <c r="AEF6" s="154"/>
      <c r="AEG6" s="154"/>
      <c r="AEH6" s="154"/>
      <c r="AEI6" s="154"/>
      <c r="AEJ6" s="154"/>
      <c r="AEK6" s="154"/>
      <c r="AEL6" s="154"/>
      <c r="AEM6" s="154"/>
      <c r="AEN6" s="154"/>
      <c r="AEO6" s="154"/>
      <c r="AEP6" s="154"/>
      <c r="AEQ6" s="154"/>
      <c r="AER6" s="154"/>
      <c r="AES6" s="154"/>
      <c r="AET6" s="154"/>
      <c r="AEU6" s="154"/>
      <c r="AEV6" s="154"/>
      <c r="AEW6" s="154"/>
      <c r="AEX6" s="154"/>
      <c r="AEY6" s="154"/>
      <c r="AEZ6" s="154"/>
      <c r="AFA6" s="154"/>
      <c r="AFB6" s="154"/>
      <c r="AFC6" s="154"/>
      <c r="AFD6" s="154"/>
      <c r="AFE6" s="154"/>
      <c r="AFF6" s="154"/>
      <c r="AFG6" s="154"/>
      <c r="AFH6" s="154"/>
      <c r="AFI6" s="154"/>
      <c r="AFJ6" s="154"/>
      <c r="AFK6" s="154"/>
      <c r="AFL6" s="154"/>
      <c r="AFM6" s="154"/>
      <c r="AFN6" s="154"/>
      <c r="AFO6" s="154"/>
      <c r="AFP6" s="154"/>
      <c r="AFQ6" s="154"/>
      <c r="AFR6" s="154"/>
      <c r="AFS6" s="154"/>
      <c r="AFT6" s="154"/>
      <c r="AFU6" s="154"/>
      <c r="AFV6" s="154"/>
      <c r="AFW6" s="154"/>
      <c r="AFX6" s="154"/>
      <c r="AFY6" s="154"/>
      <c r="AFZ6" s="154"/>
      <c r="AGA6" s="154"/>
      <c r="AGB6" s="154"/>
      <c r="AGC6" s="154"/>
      <c r="AGD6" s="154"/>
      <c r="AGE6" s="154"/>
      <c r="AGF6" s="154"/>
      <c r="AGG6" s="154"/>
      <c r="AGH6" s="154"/>
      <c r="AGI6" s="154"/>
      <c r="AGJ6" s="154"/>
      <c r="AGK6" s="154"/>
      <c r="AGL6" s="154"/>
      <c r="AGM6" s="154"/>
      <c r="AGN6" s="154"/>
      <c r="AGO6" s="154"/>
      <c r="AGP6" s="154"/>
      <c r="AGQ6" s="154"/>
      <c r="AGR6" s="154"/>
      <c r="AGS6" s="154"/>
      <c r="AGT6" s="154"/>
      <c r="AGU6" s="154"/>
      <c r="AGV6" s="154"/>
      <c r="AGW6" s="154"/>
      <c r="AGX6" s="154"/>
      <c r="AGY6" s="154"/>
      <c r="AGZ6" s="154"/>
      <c r="AHA6" s="154"/>
      <c r="AHB6" s="154"/>
      <c r="AHC6" s="154"/>
      <c r="AHD6" s="154"/>
      <c r="AHE6" s="154"/>
      <c r="AHF6" s="154"/>
      <c r="AHG6" s="154"/>
      <c r="AHH6" s="154"/>
      <c r="AHI6" s="154"/>
      <c r="AHJ6" s="154"/>
      <c r="AHK6" s="154"/>
      <c r="AHL6" s="154"/>
      <c r="AHM6" s="154"/>
      <c r="AHN6" s="154"/>
      <c r="AHO6" s="154"/>
      <c r="AHP6" s="154"/>
      <c r="AHQ6" s="154"/>
      <c r="AHR6" s="154"/>
      <c r="AHS6" s="154"/>
      <c r="AHT6" s="154"/>
      <c r="AHU6" s="154"/>
      <c r="AHV6" s="154"/>
      <c r="AHW6" s="154"/>
      <c r="AHX6" s="154"/>
      <c r="AHY6" s="154"/>
      <c r="AHZ6" s="154"/>
      <c r="AIA6" s="154"/>
      <c r="AIB6" s="154"/>
      <c r="AIC6" s="154"/>
      <c r="AID6" s="154"/>
      <c r="AIE6" s="154"/>
      <c r="AIF6" s="154"/>
      <c r="AIG6" s="154"/>
      <c r="AIH6" s="154"/>
      <c r="AII6" s="154"/>
      <c r="AIJ6" s="154"/>
      <c r="AIK6" s="154"/>
      <c r="AIL6" s="154"/>
      <c r="AIM6" s="154"/>
      <c r="AIN6" s="154"/>
      <c r="AIO6" s="154"/>
      <c r="AIP6" s="154"/>
      <c r="AIQ6" s="154"/>
      <c r="AIR6" s="154"/>
      <c r="AIS6" s="154"/>
      <c r="AIT6" s="154"/>
      <c r="AIU6" s="154"/>
      <c r="AIV6" s="154"/>
      <c r="AIW6" s="154"/>
      <c r="AIX6" s="154"/>
      <c r="AIY6" s="154"/>
      <c r="AIZ6" s="154"/>
      <c r="AJA6" s="154"/>
      <c r="AJB6" s="154"/>
      <c r="AJC6" s="154"/>
      <c r="AJD6" s="154"/>
      <c r="AJE6" s="154"/>
      <c r="AJF6" s="154"/>
      <c r="AJG6" s="154"/>
      <c r="AJH6" s="154"/>
      <c r="AJI6" s="154"/>
      <c r="AJJ6" s="154"/>
      <c r="AJK6" s="154"/>
      <c r="AJL6" s="154"/>
      <c r="AJM6" s="154"/>
      <c r="AJN6" s="154"/>
      <c r="AJO6" s="154"/>
      <c r="AJP6" s="154"/>
      <c r="AJQ6" s="154"/>
      <c r="AJR6" s="154"/>
      <c r="AJS6" s="154"/>
      <c r="AJT6" s="154"/>
      <c r="AJU6" s="154"/>
      <c r="AJV6" s="154"/>
      <c r="AJW6" s="154"/>
      <c r="AJX6" s="154"/>
      <c r="AJY6" s="154"/>
      <c r="AJZ6" s="154"/>
      <c r="AKA6" s="154"/>
      <c r="AKB6" s="154"/>
      <c r="AKC6" s="154"/>
      <c r="AKD6" s="154"/>
      <c r="AKE6" s="154"/>
      <c r="AKF6" s="154"/>
      <c r="AKG6" s="154"/>
      <c r="AKH6" s="154"/>
      <c r="AKI6" s="154"/>
      <c r="AKJ6" s="154"/>
      <c r="AKK6" s="154"/>
      <c r="AKL6" s="154"/>
      <c r="AKM6" s="154"/>
      <c r="AKN6" s="154"/>
      <c r="AKO6" s="154"/>
      <c r="AKP6" s="154"/>
      <c r="AKQ6" s="154"/>
      <c r="AKR6" s="154"/>
      <c r="AKS6" s="154"/>
      <c r="AKT6" s="154"/>
      <c r="AKU6" s="154"/>
      <c r="AKV6" s="154"/>
      <c r="AKW6" s="154"/>
      <c r="AKX6" s="154"/>
      <c r="AKY6" s="154"/>
      <c r="AKZ6" s="154"/>
      <c r="ALA6" s="154"/>
      <c r="ALB6" s="154"/>
      <c r="ALC6" s="154"/>
      <c r="ALD6" s="154"/>
      <c r="ALE6" s="154"/>
      <c r="ALF6" s="154"/>
      <c r="ALG6" s="154"/>
      <c r="ALH6" s="154"/>
      <c r="ALI6" s="154"/>
      <c r="ALJ6" s="154"/>
      <c r="ALK6" s="154"/>
      <c r="ALL6" s="154"/>
      <c r="ALM6" s="154"/>
      <c r="ALN6" s="154"/>
      <c r="ALO6" s="154"/>
      <c r="ALP6" s="154"/>
      <c r="ALQ6" s="154"/>
      <c r="ALR6" s="154"/>
      <c r="ALS6" s="154"/>
      <c r="ALT6" s="154"/>
      <c r="ALU6" s="154"/>
      <c r="ALV6" s="154"/>
      <c r="ALW6" s="154"/>
      <c r="ALX6" s="154"/>
      <c r="ALY6" s="154"/>
      <c r="ALZ6" s="154"/>
      <c r="AMA6" s="154"/>
      <c r="AMB6" s="154"/>
      <c r="AMC6" s="154"/>
      <c r="AMD6" s="154"/>
      <c r="AME6" s="154"/>
      <c r="AMF6" s="154"/>
      <c r="AMG6" s="154"/>
      <c r="AMH6" s="154"/>
      <c r="AMI6" s="154"/>
    </row>
    <row r="7" spans="1:1023" s="158" customFormat="1" ht="15" x14ac:dyDescent="0.2">
      <c r="A7" s="394" t="s">
        <v>737</v>
      </c>
      <c r="B7" s="395"/>
      <c r="C7" s="395"/>
      <c r="D7" s="395"/>
      <c r="E7" s="395"/>
      <c r="F7" s="395"/>
      <c r="G7" s="395"/>
      <c r="H7" s="396"/>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4"/>
      <c r="VB7" s="154"/>
      <c r="VC7" s="154"/>
      <c r="VD7" s="154"/>
      <c r="VE7" s="154"/>
      <c r="VF7" s="154"/>
      <c r="VG7" s="154"/>
      <c r="VH7" s="154"/>
      <c r="VI7" s="154"/>
      <c r="VJ7" s="154"/>
      <c r="VK7" s="154"/>
      <c r="VL7" s="154"/>
      <c r="VM7" s="154"/>
      <c r="VN7" s="154"/>
      <c r="VO7" s="154"/>
      <c r="VP7" s="154"/>
      <c r="VQ7" s="154"/>
      <c r="VR7" s="154"/>
      <c r="VS7" s="154"/>
      <c r="VT7" s="154"/>
      <c r="VU7" s="154"/>
      <c r="VV7" s="154"/>
      <c r="VW7" s="154"/>
      <c r="VX7" s="154"/>
      <c r="VY7" s="154"/>
      <c r="VZ7" s="154"/>
      <c r="WA7" s="154"/>
      <c r="WB7" s="154"/>
      <c r="WC7" s="154"/>
      <c r="WD7" s="154"/>
      <c r="WE7" s="154"/>
      <c r="WF7" s="154"/>
      <c r="WG7" s="154"/>
      <c r="WH7" s="154"/>
      <c r="WI7" s="154"/>
      <c r="WJ7" s="154"/>
      <c r="WK7" s="154"/>
      <c r="WL7" s="154"/>
      <c r="WM7" s="154"/>
      <c r="WN7" s="154"/>
      <c r="WO7" s="154"/>
      <c r="WP7" s="154"/>
      <c r="WQ7" s="154"/>
      <c r="WR7" s="154"/>
      <c r="WS7" s="154"/>
      <c r="WT7" s="154"/>
      <c r="WU7" s="154"/>
      <c r="WV7" s="154"/>
      <c r="WW7" s="154"/>
      <c r="WX7" s="154"/>
      <c r="WY7" s="154"/>
      <c r="WZ7" s="154"/>
      <c r="XA7" s="154"/>
      <c r="XB7" s="154"/>
      <c r="XC7" s="154"/>
      <c r="XD7" s="154"/>
      <c r="XE7" s="154"/>
      <c r="XF7" s="154"/>
      <c r="XG7" s="154"/>
      <c r="XH7" s="154"/>
      <c r="XI7" s="154"/>
      <c r="XJ7" s="154"/>
      <c r="XK7" s="154"/>
      <c r="XL7" s="154"/>
      <c r="XM7" s="154"/>
      <c r="XN7" s="154"/>
      <c r="XO7" s="154"/>
      <c r="XP7" s="154"/>
      <c r="XQ7" s="154"/>
      <c r="XR7" s="154"/>
      <c r="XS7" s="154"/>
      <c r="XT7" s="154"/>
      <c r="XU7" s="154"/>
      <c r="XV7" s="154"/>
      <c r="XW7" s="154"/>
      <c r="XX7" s="154"/>
      <c r="XY7" s="154"/>
      <c r="XZ7" s="154"/>
      <c r="YA7" s="154"/>
      <c r="YB7" s="154"/>
      <c r="YC7" s="154"/>
      <c r="YD7" s="154"/>
      <c r="YE7" s="154"/>
      <c r="YF7" s="154"/>
      <c r="YG7" s="154"/>
      <c r="YH7" s="154"/>
      <c r="YI7" s="154"/>
      <c r="YJ7" s="154"/>
      <c r="YK7" s="154"/>
      <c r="YL7" s="154"/>
      <c r="YM7" s="154"/>
      <c r="YN7" s="154"/>
      <c r="YO7" s="154"/>
      <c r="YP7" s="154"/>
      <c r="YQ7" s="154"/>
      <c r="YR7" s="154"/>
      <c r="YS7" s="154"/>
      <c r="YT7" s="154"/>
      <c r="YU7" s="154"/>
      <c r="YV7" s="154"/>
      <c r="YW7" s="154"/>
      <c r="YX7" s="154"/>
      <c r="YY7" s="154"/>
      <c r="YZ7" s="154"/>
      <c r="ZA7" s="154"/>
      <c r="ZB7" s="154"/>
      <c r="ZC7" s="154"/>
      <c r="ZD7" s="154"/>
      <c r="ZE7" s="154"/>
      <c r="ZF7" s="154"/>
      <c r="ZG7" s="154"/>
      <c r="ZH7" s="154"/>
      <c r="ZI7" s="154"/>
      <c r="ZJ7" s="154"/>
      <c r="ZK7" s="154"/>
      <c r="ZL7" s="154"/>
      <c r="ZM7" s="154"/>
      <c r="ZN7" s="154"/>
      <c r="ZO7" s="154"/>
      <c r="ZP7" s="154"/>
      <c r="ZQ7" s="154"/>
      <c r="ZR7" s="154"/>
      <c r="ZS7" s="154"/>
      <c r="ZT7" s="154"/>
      <c r="ZU7" s="154"/>
      <c r="ZV7" s="154"/>
      <c r="ZW7" s="154"/>
      <c r="ZX7" s="154"/>
      <c r="ZY7" s="154"/>
      <c r="ZZ7" s="154"/>
      <c r="AAA7" s="154"/>
      <c r="AAB7" s="154"/>
      <c r="AAC7" s="154"/>
      <c r="AAD7" s="154"/>
      <c r="AAE7" s="154"/>
      <c r="AAF7" s="154"/>
      <c r="AAG7" s="154"/>
      <c r="AAH7" s="154"/>
      <c r="AAI7" s="154"/>
      <c r="AAJ7" s="154"/>
      <c r="AAK7" s="154"/>
      <c r="AAL7" s="154"/>
      <c r="AAM7" s="154"/>
      <c r="AAN7" s="154"/>
      <c r="AAO7" s="154"/>
      <c r="AAP7" s="154"/>
      <c r="AAQ7" s="154"/>
      <c r="AAR7" s="154"/>
      <c r="AAS7" s="154"/>
      <c r="AAT7" s="154"/>
      <c r="AAU7" s="154"/>
      <c r="AAV7" s="154"/>
      <c r="AAW7" s="154"/>
      <c r="AAX7" s="154"/>
      <c r="AAY7" s="154"/>
      <c r="AAZ7" s="154"/>
      <c r="ABA7" s="154"/>
      <c r="ABB7" s="154"/>
      <c r="ABC7" s="154"/>
      <c r="ABD7" s="154"/>
      <c r="ABE7" s="154"/>
      <c r="ABF7" s="154"/>
      <c r="ABG7" s="154"/>
      <c r="ABH7" s="154"/>
      <c r="ABI7" s="154"/>
      <c r="ABJ7" s="154"/>
      <c r="ABK7" s="154"/>
      <c r="ABL7" s="154"/>
      <c r="ABM7" s="154"/>
      <c r="ABN7" s="154"/>
      <c r="ABO7" s="154"/>
      <c r="ABP7" s="154"/>
      <c r="ABQ7" s="154"/>
      <c r="ABR7" s="154"/>
      <c r="ABS7" s="154"/>
      <c r="ABT7" s="154"/>
      <c r="ABU7" s="154"/>
      <c r="ABV7" s="154"/>
      <c r="ABW7" s="154"/>
      <c r="ABX7" s="154"/>
      <c r="ABY7" s="154"/>
      <c r="ABZ7" s="154"/>
      <c r="ACA7" s="154"/>
      <c r="ACB7" s="154"/>
      <c r="ACC7" s="154"/>
      <c r="ACD7" s="154"/>
      <c r="ACE7" s="154"/>
      <c r="ACF7" s="154"/>
      <c r="ACG7" s="154"/>
      <c r="ACH7" s="154"/>
      <c r="ACI7" s="154"/>
      <c r="ACJ7" s="154"/>
      <c r="ACK7" s="154"/>
      <c r="ACL7" s="154"/>
      <c r="ACM7" s="154"/>
      <c r="ACN7" s="154"/>
      <c r="ACO7" s="154"/>
      <c r="ACP7" s="154"/>
      <c r="ACQ7" s="154"/>
      <c r="ACR7" s="154"/>
      <c r="ACS7" s="154"/>
      <c r="ACT7" s="154"/>
      <c r="ACU7" s="154"/>
      <c r="ACV7" s="154"/>
      <c r="ACW7" s="154"/>
      <c r="ACX7" s="154"/>
      <c r="ACY7" s="154"/>
      <c r="ACZ7" s="154"/>
      <c r="ADA7" s="154"/>
      <c r="ADB7" s="154"/>
      <c r="ADC7" s="154"/>
      <c r="ADD7" s="154"/>
      <c r="ADE7" s="154"/>
      <c r="ADF7" s="154"/>
      <c r="ADG7" s="154"/>
      <c r="ADH7" s="154"/>
      <c r="ADI7" s="154"/>
      <c r="ADJ7" s="154"/>
      <c r="ADK7" s="154"/>
      <c r="ADL7" s="154"/>
      <c r="ADM7" s="154"/>
      <c r="ADN7" s="154"/>
      <c r="ADO7" s="154"/>
      <c r="ADP7" s="154"/>
      <c r="ADQ7" s="154"/>
      <c r="ADR7" s="154"/>
      <c r="ADS7" s="154"/>
      <c r="ADT7" s="154"/>
      <c r="ADU7" s="154"/>
      <c r="ADV7" s="154"/>
      <c r="ADW7" s="154"/>
      <c r="ADX7" s="154"/>
      <c r="ADY7" s="154"/>
      <c r="ADZ7" s="154"/>
      <c r="AEA7" s="154"/>
      <c r="AEB7" s="154"/>
      <c r="AEC7" s="154"/>
      <c r="AED7" s="154"/>
      <c r="AEE7" s="154"/>
      <c r="AEF7" s="154"/>
      <c r="AEG7" s="154"/>
      <c r="AEH7" s="154"/>
      <c r="AEI7" s="154"/>
      <c r="AEJ7" s="154"/>
      <c r="AEK7" s="154"/>
      <c r="AEL7" s="154"/>
      <c r="AEM7" s="154"/>
      <c r="AEN7" s="154"/>
      <c r="AEO7" s="154"/>
      <c r="AEP7" s="154"/>
      <c r="AEQ7" s="154"/>
      <c r="AER7" s="154"/>
      <c r="AES7" s="154"/>
      <c r="AET7" s="154"/>
      <c r="AEU7" s="154"/>
      <c r="AEV7" s="154"/>
      <c r="AEW7" s="154"/>
      <c r="AEX7" s="154"/>
      <c r="AEY7" s="154"/>
      <c r="AEZ7" s="154"/>
      <c r="AFA7" s="154"/>
      <c r="AFB7" s="154"/>
      <c r="AFC7" s="154"/>
      <c r="AFD7" s="154"/>
      <c r="AFE7" s="154"/>
      <c r="AFF7" s="154"/>
      <c r="AFG7" s="154"/>
      <c r="AFH7" s="154"/>
      <c r="AFI7" s="154"/>
      <c r="AFJ7" s="154"/>
      <c r="AFK7" s="154"/>
      <c r="AFL7" s="154"/>
      <c r="AFM7" s="154"/>
      <c r="AFN7" s="154"/>
      <c r="AFO7" s="154"/>
      <c r="AFP7" s="154"/>
      <c r="AFQ7" s="154"/>
      <c r="AFR7" s="154"/>
      <c r="AFS7" s="154"/>
      <c r="AFT7" s="154"/>
      <c r="AFU7" s="154"/>
      <c r="AFV7" s="154"/>
      <c r="AFW7" s="154"/>
      <c r="AFX7" s="154"/>
      <c r="AFY7" s="154"/>
      <c r="AFZ7" s="154"/>
      <c r="AGA7" s="154"/>
      <c r="AGB7" s="154"/>
      <c r="AGC7" s="154"/>
      <c r="AGD7" s="154"/>
      <c r="AGE7" s="154"/>
      <c r="AGF7" s="154"/>
      <c r="AGG7" s="154"/>
      <c r="AGH7" s="154"/>
      <c r="AGI7" s="154"/>
      <c r="AGJ7" s="154"/>
      <c r="AGK7" s="154"/>
      <c r="AGL7" s="154"/>
      <c r="AGM7" s="154"/>
      <c r="AGN7" s="154"/>
      <c r="AGO7" s="154"/>
      <c r="AGP7" s="154"/>
      <c r="AGQ7" s="154"/>
      <c r="AGR7" s="154"/>
      <c r="AGS7" s="154"/>
      <c r="AGT7" s="154"/>
      <c r="AGU7" s="154"/>
      <c r="AGV7" s="154"/>
      <c r="AGW7" s="154"/>
      <c r="AGX7" s="154"/>
      <c r="AGY7" s="154"/>
      <c r="AGZ7" s="154"/>
      <c r="AHA7" s="154"/>
      <c r="AHB7" s="154"/>
      <c r="AHC7" s="154"/>
      <c r="AHD7" s="154"/>
      <c r="AHE7" s="154"/>
      <c r="AHF7" s="154"/>
      <c r="AHG7" s="154"/>
      <c r="AHH7" s="154"/>
      <c r="AHI7" s="154"/>
      <c r="AHJ7" s="154"/>
      <c r="AHK7" s="154"/>
      <c r="AHL7" s="154"/>
      <c r="AHM7" s="154"/>
      <c r="AHN7" s="154"/>
      <c r="AHO7" s="154"/>
      <c r="AHP7" s="154"/>
      <c r="AHQ7" s="154"/>
      <c r="AHR7" s="154"/>
      <c r="AHS7" s="154"/>
      <c r="AHT7" s="154"/>
      <c r="AHU7" s="154"/>
      <c r="AHV7" s="154"/>
      <c r="AHW7" s="154"/>
      <c r="AHX7" s="154"/>
      <c r="AHY7" s="154"/>
      <c r="AHZ7" s="154"/>
      <c r="AIA7" s="154"/>
      <c r="AIB7" s="154"/>
      <c r="AIC7" s="154"/>
      <c r="AID7" s="154"/>
      <c r="AIE7" s="154"/>
      <c r="AIF7" s="154"/>
      <c r="AIG7" s="154"/>
      <c r="AIH7" s="154"/>
      <c r="AII7" s="154"/>
      <c r="AIJ7" s="154"/>
      <c r="AIK7" s="154"/>
      <c r="AIL7" s="154"/>
      <c r="AIM7" s="154"/>
      <c r="AIN7" s="154"/>
      <c r="AIO7" s="154"/>
      <c r="AIP7" s="154"/>
      <c r="AIQ7" s="154"/>
      <c r="AIR7" s="154"/>
      <c r="AIS7" s="154"/>
      <c r="AIT7" s="154"/>
      <c r="AIU7" s="154"/>
      <c r="AIV7" s="154"/>
      <c r="AIW7" s="154"/>
      <c r="AIX7" s="154"/>
      <c r="AIY7" s="154"/>
      <c r="AIZ7" s="154"/>
      <c r="AJA7" s="154"/>
      <c r="AJB7" s="154"/>
      <c r="AJC7" s="154"/>
      <c r="AJD7" s="154"/>
      <c r="AJE7" s="154"/>
      <c r="AJF7" s="154"/>
      <c r="AJG7" s="154"/>
      <c r="AJH7" s="154"/>
      <c r="AJI7" s="154"/>
      <c r="AJJ7" s="154"/>
      <c r="AJK7" s="154"/>
      <c r="AJL7" s="154"/>
      <c r="AJM7" s="154"/>
      <c r="AJN7" s="154"/>
      <c r="AJO7" s="154"/>
      <c r="AJP7" s="154"/>
      <c r="AJQ7" s="154"/>
      <c r="AJR7" s="154"/>
      <c r="AJS7" s="154"/>
      <c r="AJT7" s="154"/>
      <c r="AJU7" s="154"/>
      <c r="AJV7" s="154"/>
      <c r="AJW7" s="154"/>
      <c r="AJX7" s="154"/>
      <c r="AJY7" s="154"/>
      <c r="AJZ7" s="154"/>
      <c r="AKA7" s="154"/>
      <c r="AKB7" s="154"/>
      <c r="AKC7" s="154"/>
      <c r="AKD7" s="154"/>
      <c r="AKE7" s="154"/>
      <c r="AKF7" s="154"/>
      <c r="AKG7" s="154"/>
      <c r="AKH7" s="154"/>
      <c r="AKI7" s="154"/>
      <c r="AKJ7" s="154"/>
      <c r="AKK7" s="154"/>
      <c r="AKL7" s="154"/>
      <c r="AKM7" s="154"/>
      <c r="AKN7" s="154"/>
      <c r="AKO7" s="154"/>
      <c r="AKP7" s="154"/>
      <c r="AKQ7" s="154"/>
      <c r="AKR7" s="154"/>
      <c r="AKS7" s="154"/>
      <c r="AKT7" s="154"/>
      <c r="AKU7" s="154"/>
      <c r="AKV7" s="154"/>
      <c r="AKW7" s="154"/>
      <c r="AKX7" s="154"/>
      <c r="AKY7" s="154"/>
      <c r="AKZ7" s="154"/>
      <c r="ALA7" s="154"/>
      <c r="ALB7" s="154"/>
      <c r="ALC7" s="154"/>
      <c r="ALD7" s="154"/>
      <c r="ALE7" s="154"/>
      <c r="ALF7" s="154"/>
      <c r="ALG7" s="154"/>
      <c r="ALH7" s="154"/>
      <c r="ALI7" s="154"/>
      <c r="ALJ7" s="154"/>
      <c r="ALK7" s="154"/>
      <c r="ALL7" s="154"/>
      <c r="ALM7" s="154"/>
      <c r="ALN7" s="154"/>
      <c r="ALO7" s="154"/>
      <c r="ALP7" s="154"/>
      <c r="ALQ7" s="154"/>
      <c r="ALR7" s="154"/>
      <c r="ALS7" s="154"/>
      <c r="ALT7" s="154"/>
      <c r="ALU7" s="154"/>
      <c r="ALV7" s="154"/>
      <c r="ALW7" s="154"/>
      <c r="ALX7" s="154"/>
      <c r="ALY7" s="154"/>
      <c r="ALZ7" s="154"/>
      <c r="AMA7" s="154"/>
      <c r="AMB7" s="154"/>
      <c r="AMC7" s="154"/>
      <c r="AMD7" s="154"/>
      <c r="AME7" s="154"/>
      <c r="AMF7" s="154"/>
      <c r="AMG7" s="154"/>
      <c r="AMH7" s="154"/>
      <c r="AMI7" s="154"/>
    </row>
    <row r="8" spans="1:1023" s="124" customFormat="1" ht="20.100000000000001" customHeight="1" x14ac:dyDescent="0.2">
      <c r="A8" s="308" t="s">
        <v>494</v>
      </c>
      <c r="B8" s="309"/>
      <c r="C8" s="309"/>
      <c r="D8" s="397"/>
      <c r="E8" s="127" t="s">
        <v>2</v>
      </c>
      <c r="F8" s="128">
        <v>1</v>
      </c>
      <c r="G8" s="129"/>
      <c r="H8" s="130"/>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2"/>
      <c r="JW8" s="132"/>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2"/>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2"/>
      <c r="PF8" s="132"/>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2"/>
      <c r="SL8" s="132"/>
      <c r="SM8" s="132"/>
      <c r="SN8" s="132"/>
      <c r="SO8" s="132"/>
      <c r="SP8" s="132"/>
      <c r="SQ8" s="132"/>
      <c r="SR8" s="132"/>
      <c r="SS8" s="132"/>
      <c r="ST8" s="132"/>
      <c r="SU8" s="132"/>
      <c r="SV8" s="132"/>
      <c r="SW8" s="132"/>
      <c r="SX8" s="132"/>
      <c r="SY8" s="132"/>
      <c r="SZ8" s="132"/>
      <c r="TA8" s="132"/>
      <c r="TB8" s="132"/>
      <c r="TC8" s="132"/>
      <c r="TD8" s="132"/>
      <c r="TE8" s="132"/>
      <c r="TF8" s="132"/>
      <c r="TG8" s="132"/>
      <c r="TH8" s="132"/>
      <c r="TI8" s="132"/>
      <c r="TJ8" s="132"/>
      <c r="TK8" s="132"/>
      <c r="TL8" s="132"/>
      <c r="TM8" s="132"/>
      <c r="TN8" s="132"/>
      <c r="TO8" s="132"/>
      <c r="TP8" s="132"/>
      <c r="TQ8" s="132"/>
      <c r="TR8" s="132"/>
      <c r="TS8" s="132"/>
      <c r="TT8" s="132"/>
      <c r="TU8" s="132"/>
      <c r="TV8" s="132"/>
      <c r="TW8" s="132"/>
      <c r="TX8" s="132"/>
      <c r="TY8" s="132"/>
      <c r="TZ8" s="132"/>
      <c r="UA8" s="132"/>
      <c r="UB8" s="132"/>
      <c r="UC8" s="132"/>
      <c r="UD8" s="132"/>
      <c r="UE8" s="132"/>
      <c r="UF8" s="132"/>
      <c r="UG8" s="132"/>
      <c r="UH8" s="132"/>
      <c r="UI8" s="132"/>
      <c r="UJ8" s="132"/>
      <c r="UK8" s="132"/>
      <c r="UL8" s="132"/>
      <c r="UM8" s="132"/>
      <c r="UN8" s="132"/>
      <c r="UO8" s="132"/>
      <c r="UP8" s="132"/>
      <c r="UQ8" s="132"/>
      <c r="UR8" s="132"/>
      <c r="US8" s="132"/>
      <c r="UT8" s="132"/>
      <c r="UU8" s="132"/>
      <c r="UV8" s="132"/>
      <c r="UW8" s="132"/>
      <c r="UX8" s="132"/>
      <c r="UY8" s="132"/>
      <c r="UZ8" s="132"/>
      <c r="VA8" s="132"/>
      <c r="VB8" s="132"/>
      <c r="VC8" s="132"/>
      <c r="VD8" s="132"/>
      <c r="VE8" s="132"/>
      <c r="VF8" s="132"/>
      <c r="VG8" s="132"/>
      <c r="VH8" s="132"/>
      <c r="VI8" s="132"/>
      <c r="VJ8" s="132"/>
      <c r="VK8" s="132"/>
      <c r="VL8" s="132"/>
      <c r="VM8" s="132"/>
      <c r="VN8" s="132"/>
      <c r="VO8" s="132"/>
      <c r="VP8" s="132"/>
      <c r="VQ8" s="132"/>
      <c r="VR8" s="132"/>
      <c r="VS8" s="132"/>
      <c r="VT8" s="132"/>
      <c r="VU8" s="132"/>
      <c r="VV8" s="132"/>
      <c r="VW8" s="132"/>
      <c r="VX8" s="132"/>
      <c r="VY8" s="132"/>
      <c r="VZ8" s="132"/>
      <c r="WA8" s="132"/>
      <c r="WB8" s="132"/>
      <c r="WC8" s="132"/>
      <c r="WD8" s="132"/>
      <c r="WE8" s="132"/>
      <c r="WF8" s="132"/>
      <c r="WG8" s="132"/>
      <c r="WH8" s="132"/>
      <c r="WI8" s="132"/>
      <c r="WJ8" s="132"/>
      <c r="WK8" s="132"/>
      <c r="WL8" s="132"/>
      <c r="WM8" s="132"/>
      <c r="WN8" s="132"/>
      <c r="WO8" s="132"/>
      <c r="WP8" s="132"/>
      <c r="WQ8" s="132"/>
      <c r="WR8" s="132"/>
      <c r="WS8" s="132"/>
      <c r="WT8" s="132"/>
      <c r="WU8" s="132"/>
      <c r="WV8" s="132"/>
      <c r="WW8" s="132"/>
      <c r="WX8" s="132"/>
      <c r="WY8" s="132"/>
      <c r="WZ8" s="132"/>
      <c r="XA8" s="132"/>
      <c r="XB8" s="132"/>
      <c r="XC8" s="132"/>
      <c r="XD8" s="132"/>
      <c r="XE8" s="132"/>
      <c r="XF8" s="132"/>
      <c r="XG8" s="132"/>
      <c r="XH8" s="132"/>
      <c r="XI8" s="132"/>
      <c r="XJ8" s="132"/>
      <c r="XK8" s="132"/>
      <c r="XL8" s="132"/>
      <c r="XM8" s="132"/>
      <c r="XN8" s="132"/>
      <c r="XO8" s="132"/>
      <c r="XP8" s="132"/>
      <c r="XQ8" s="132"/>
      <c r="XR8" s="132"/>
      <c r="XS8" s="132"/>
      <c r="XT8" s="132"/>
      <c r="XU8" s="132"/>
      <c r="XV8" s="132"/>
      <c r="XW8" s="132"/>
      <c r="XX8" s="132"/>
      <c r="XY8" s="132"/>
      <c r="XZ8" s="132"/>
      <c r="YA8" s="132"/>
      <c r="YB8" s="132"/>
      <c r="YC8" s="132"/>
      <c r="YD8" s="132"/>
      <c r="YE8" s="132"/>
      <c r="YF8" s="132"/>
      <c r="YG8" s="132"/>
      <c r="YH8" s="132"/>
      <c r="YI8" s="132"/>
      <c r="YJ8" s="132"/>
      <c r="YK8" s="132"/>
      <c r="YL8" s="132"/>
      <c r="YM8" s="132"/>
      <c r="YN8" s="132"/>
      <c r="YO8" s="132"/>
      <c r="YP8" s="132"/>
      <c r="YQ8" s="132"/>
      <c r="YR8" s="132"/>
      <c r="YS8" s="132"/>
      <c r="YT8" s="132"/>
      <c r="YU8" s="132"/>
      <c r="YV8" s="132"/>
      <c r="YW8" s="132"/>
      <c r="YX8" s="132"/>
      <c r="YY8" s="132"/>
      <c r="YZ8" s="132"/>
      <c r="ZA8" s="132"/>
      <c r="ZB8" s="132"/>
      <c r="ZC8" s="132"/>
      <c r="ZD8" s="132"/>
      <c r="ZE8" s="132"/>
      <c r="ZF8" s="132"/>
      <c r="ZG8" s="132"/>
      <c r="ZH8" s="132"/>
      <c r="ZI8" s="132"/>
      <c r="ZJ8" s="132"/>
      <c r="ZK8" s="132"/>
      <c r="ZL8" s="132"/>
      <c r="ZM8" s="132"/>
      <c r="ZN8" s="132"/>
      <c r="ZO8" s="132"/>
      <c r="ZP8" s="132"/>
      <c r="ZQ8" s="132"/>
      <c r="ZR8" s="132"/>
      <c r="ZS8" s="132"/>
      <c r="ZT8" s="132"/>
      <c r="ZU8" s="132"/>
      <c r="ZV8" s="132"/>
      <c r="ZW8" s="132"/>
      <c r="ZX8" s="132"/>
      <c r="ZY8" s="132"/>
      <c r="ZZ8" s="132"/>
      <c r="AAA8" s="132"/>
      <c r="AAB8" s="132"/>
      <c r="AAC8" s="132"/>
      <c r="AAD8" s="132"/>
      <c r="AAE8" s="132"/>
      <c r="AAF8" s="132"/>
      <c r="AAG8" s="132"/>
      <c r="AAH8" s="132"/>
      <c r="AAI8" s="132"/>
      <c r="AAJ8" s="132"/>
      <c r="AAK8" s="132"/>
      <c r="AAL8" s="132"/>
      <c r="AAM8" s="132"/>
      <c r="AAN8" s="132"/>
      <c r="AAO8" s="132"/>
      <c r="AAP8" s="132"/>
      <c r="AAQ8" s="132"/>
      <c r="AAR8" s="132"/>
      <c r="AAS8" s="132"/>
      <c r="AAT8" s="132"/>
      <c r="AAU8" s="132"/>
      <c r="AAV8" s="132"/>
      <c r="AAW8" s="132"/>
      <c r="AAX8" s="132"/>
      <c r="AAY8" s="132"/>
      <c r="AAZ8" s="132"/>
      <c r="ABA8" s="132"/>
      <c r="ABB8" s="132"/>
      <c r="ABC8" s="132"/>
      <c r="ABD8" s="132"/>
      <c r="ABE8" s="132"/>
      <c r="ABF8" s="132"/>
      <c r="ABG8" s="132"/>
      <c r="ABH8" s="132"/>
      <c r="ABI8" s="132"/>
      <c r="ABJ8" s="132"/>
      <c r="ABK8" s="132"/>
      <c r="ABL8" s="132"/>
      <c r="ABM8" s="132"/>
      <c r="ABN8" s="132"/>
      <c r="ABO8" s="132"/>
      <c r="ABP8" s="132"/>
      <c r="ABQ8" s="132"/>
      <c r="ABR8" s="132"/>
      <c r="ABS8" s="132"/>
      <c r="ABT8" s="132"/>
      <c r="ABU8" s="132"/>
      <c r="ABV8" s="132"/>
      <c r="ABW8" s="132"/>
      <c r="ABX8" s="132"/>
      <c r="ABY8" s="132"/>
      <c r="ABZ8" s="132"/>
      <c r="ACA8" s="132"/>
      <c r="ACB8" s="132"/>
      <c r="ACC8" s="132"/>
      <c r="ACD8" s="132"/>
      <c r="ACE8" s="132"/>
      <c r="ACF8" s="132"/>
      <c r="ACG8" s="132"/>
      <c r="ACH8" s="132"/>
      <c r="ACI8" s="132"/>
      <c r="ACJ8" s="132"/>
      <c r="ACK8" s="132"/>
      <c r="ACL8" s="132"/>
      <c r="ACM8" s="132"/>
      <c r="ACN8" s="132"/>
      <c r="ACO8" s="132"/>
      <c r="ACP8" s="132"/>
      <c r="ACQ8" s="132"/>
      <c r="ACR8" s="132"/>
      <c r="ACS8" s="132"/>
      <c r="ACT8" s="132"/>
      <c r="ACU8" s="132"/>
      <c r="ACV8" s="132"/>
      <c r="ACW8" s="132"/>
      <c r="ACX8" s="132"/>
      <c r="ACY8" s="132"/>
      <c r="ACZ8" s="132"/>
      <c r="ADA8" s="132"/>
      <c r="ADB8" s="132"/>
      <c r="ADC8" s="132"/>
      <c r="ADD8" s="132"/>
      <c r="ADE8" s="132"/>
      <c r="ADF8" s="132"/>
      <c r="ADG8" s="132"/>
      <c r="ADH8" s="132"/>
      <c r="ADI8" s="132"/>
      <c r="ADJ8" s="132"/>
      <c r="ADK8" s="132"/>
      <c r="ADL8" s="132"/>
      <c r="ADM8" s="132"/>
      <c r="ADN8" s="132"/>
      <c r="ADO8" s="132"/>
      <c r="ADP8" s="132"/>
      <c r="ADQ8" s="132"/>
      <c r="ADR8" s="132"/>
      <c r="ADS8" s="132"/>
      <c r="ADT8" s="132"/>
      <c r="ADU8" s="132"/>
      <c r="ADV8" s="132"/>
      <c r="ADW8" s="132"/>
      <c r="ADX8" s="132"/>
      <c r="ADY8" s="132"/>
      <c r="ADZ8" s="132"/>
      <c r="AEA8" s="132"/>
      <c r="AEB8" s="132"/>
      <c r="AEC8" s="132"/>
      <c r="AED8" s="132"/>
      <c r="AEE8" s="132"/>
      <c r="AEF8" s="132"/>
      <c r="AEG8" s="132"/>
      <c r="AEH8" s="132"/>
      <c r="AEI8" s="132"/>
      <c r="AEJ8" s="132"/>
      <c r="AEK8" s="132"/>
      <c r="AEL8" s="132"/>
      <c r="AEM8" s="132"/>
      <c r="AEN8" s="132"/>
      <c r="AEO8" s="132"/>
      <c r="AEP8" s="132"/>
      <c r="AEQ8" s="132"/>
      <c r="AER8" s="132"/>
      <c r="AES8" s="132"/>
      <c r="AET8" s="132"/>
      <c r="AEU8" s="132"/>
      <c r="AEV8" s="132"/>
      <c r="AEW8" s="132"/>
      <c r="AEX8" s="132"/>
      <c r="AEY8" s="132"/>
      <c r="AEZ8" s="132"/>
      <c r="AFA8" s="132"/>
      <c r="AFB8" s="132"/>
      <c r="AFC8" s="132"/>
      <c r="AFD8" s="132"/>
      <c r="AFE8" s="132"/>
      <c r="AFF8" s="132"/>
      <c r="AFG8" s="132"/>
      <c r="AFH8" s="132"/>
      <c r="AFI8" s="132"/>
      <c r="AFJ8" s="132"/>
      <c r="AFK8" s="132"/>
      <c r="AFL8" s="132"/>
      <c r="AFM8" s="132"/>
      <c r="AFN8" s="132"/>
      <c r="AFO8" s="132"/>
      <c r="AFP8" s="132"/>
      <c r="AFQ8" s="132"/>
      <c r="AFR8" s="132"/>
      <c r="AFS8" s="132"/>
      <c r="AFT8" s="132"/>
      <c r="AFU8" s="132"/>
      <c r="AFV8" s="132"/>
      <c r="AFW8" s="132"/>
      <c r="AFX8" s="132"/>
      <c r="AFY8" s="132"/>
      <c r="AFZ8" s="132"/>
      <c r="AGA8" s="132"/>
      <c r="AGB8" s="132"/>
      <c r="AGC8" s="132"/>
      <c r="AGD8" s="132"/>
      <c r="AGE8" s="132"/>
      <c r="AGF8" s="132"/>
      <c r="AGG8" s="132"/>
      <c r="AGH8" s="132"/>
      <c r="AGI8" s="132"/>
      <c r="AGJ8" s="132"/>
      <c r="AGK8" s="132"/>
      <c r="AGL8" s="132"/>
      <c r="AGM8" s="132"/>
      <c r="AGN8" s="132"/>
      <c r="AGO8" s="132"/>
      <c r="AGP8" s="132"/>
      <c r="AGQ8" s="132"/>
      <c r="AGR8" s="132"/>
      <c r="AGS8" s="132"/>
      <c r="AGT8" s="132"/>
      <c r="AGU8" s="132"/>
      <c r="AGV8" s="132"/>
      <c r="AGW8" s="132"/>
      <c r="AGX8" s="132"/>
      <c r="AGY8" s="132"/>
      <c r="AGZ8" s="132"/>
      <c r="AHA8" s="132"/>
      <c r="AHB8" s="132"/>
      <c r="AHC8" s="132"/>
      <c r="AHD8" s="132"/>
      <c r="AHE8" s="132"/>
      <c r="AHF8" s="132"/>
      <c r="AHG8" s="132"/>
      <c r="AHH8" s="132"/>
      <c r="AHI8" s="132"/>
      <c r="AHJ8" s="132"/>
      <c r="AHK8" s="132"/>
      <c r="AHL8" s="132"/>
      <c r="AHM8" s="132"/>
      <c r="AHN8" s="132"/>
      <c r="AHO8" s="132"/>
      <c r="AHP8" s="132"/>
      <c r="AHQ8" s="132"/>
      <c r="AHR8" s="132"/>
      <c r="AHS8" s="132"/>
      <c r="AHT8" s="132"/>
      <c r="AHU8" s="132"/>
      <c r="AHV8" s="132"/>
      <c r="AHW8" s="132"/>
      <c r="AHX8" s="132"/>
      <c r="AHY8" s="132"/>
      <c r="AHZ8" s="132"/>
      <c r="AIA8" s="132"/>
      <c r="AIB8" s="132"/>
      <c r="AIC8" s="132"/>
      <c r="AID8" s="132"/>
      <c r="AIE8" s="132"/>
      <c r="AIF8" s="132"/>
      <c r="AIG8" s="132"/>
      <c r="AIH8" s="132"/>
      <c r="AII8" s="132"/>
      <c r="AIJ8" s="132"/>
      <c r="AIK8" s="132"/>
      <c r="AIL8" s="132"/>
      <c r="AIM8" s="132"/>
      <c r="AIN8" s="132"/>
      <c r="AIO8" s="132"/>
      <c r="AIP8" s="132"/>
      <c r="AIQ8" s="132"/>
      <c r="AIR8" s="132"/>
      <c r="AIS8" s="132"/>
      <c r="AIT8" s="132"/>
      <c r="AIU8" s="132"/>
      <c r="AIV8" s="132"/>
      <c r="AIW8" s="132"/>
      <c r="AIX8" s="132"/>
      <c r="AIY8" s="132"/>
      <c r="AIZ8" s="132"/>
      <c r="AJA8" s="132"/>
      <c r="AJB8" s="132"/>
      <c r="AJC8" s="132"/>
      <c r="AJD8" s="132"/>
      <c r="AJE8" s="132"/>
      <c r="AJF8" s="132"/>
      <c r="AJG8" s="132"/>
      <c r="AJH8" s="132"/>
      <c r="AJI8" s="132"/>
      <c r="AJJ8" s="132"/>
      <c r="AJK8" s="132"/>
      <c r="AJL8" s="132"/>
      <c r="AJM8" s="132"/>
      <c r="AJN8" s="132"/>
      <c r="AJO8" s="132"/>
      <c r="AJP8" s="132"/>
      <c r="AJQ8" s="132"/>
      <c r="AJR8" s="132"/>
      <c r="AJS8" s="132"/>
      <c r="AJT8" s="132"/>
      <c r="AJU8" s="132"/>
      <c r="AJV8" s="132"/>
      <c r="AJW8" s="132"/>
      <c r="AJX8" s="132"/>
      <c r="AJY8" s="132"/>
      <c r="AJZ8" s="132"/>
      <c r="AKA8" s="132"/>
      <c r="AKB8" s="132"/>
      <c r="AKC8" s="132"/>
      <c r="AKD8" s="132"/>
      <c r="AKE8" s="132"/>
      <c r="AKF8" s="132"/>
      <c r="AKG8" s="132"/>
      <c r="AKH8" s="132"/>
      <c r="AKI8" s="132"/>
      <c r="AKJ8" s="132"/>
      <c r="AKK8" s="132"/>
      <c r="AKL8" s="132"/>
      <c r="AKM8" s="132"/>
      <c r="AKN8" s="132"/>
      <c r="AKO8" s="132"/>
      <c r="AKP8" s="132"/>
      <c r="AKQ8" s="132"/>
      <c r="AKR8" s="132"/>
      <c r="AKS8" s="132"/>
      <c r="AKT8" s="132"/>
      <c r="AKU8" s="132"/>
      <c r="AKV8" s="132"/>
      <c r="AKW8" s="132"/>
      <c r="AKX8" s="132"/>
      <c r="AKY8" s="132"/>
      <c r="AKZ8" s="132"/>
      <c r="ALA8" s="132"/>
      <c r="ALB8" s="132"/>
      <c r="ALC8" s="132"/>
      <c r="ALD8" s="132"/>
      <c r="ALE8" s="132"/>
      <c r="ALF8" s="132"/>
      <c r="ALG8" s="132"/>
      <c r="ALH8" s="132"/>
      <c r="ALI8" s="132"/>
      <c r="ALJ8" s="132"/>
      <c r="ALK8" s="132"/>
      <c r="ALL8" s="132"/>
      <c r="ALM8" s="132"/>
      <c r="ALN8" s="132"/>
      <c r="ALO8" s="132"/>
      <c r="ALP8" s="132"/>
      <c r="ALQ8" s="132"/>
      <c r="ALR8" s="132"/>
      <c r="ALS8" s="132"/>
      <c r="ALT8" s="132"/>
      <c r="ALU8" s="132"/>
      <c r="ALV8" s="132"/>
      <c r="ALW8" s="132"/>
      <c r="ALX8" s="132"/>
      <c r="ALY8" s="132"/>
      <c r="ALZ8" s="132"/>
      <c r="AMA8" s="132"/>
      <c r="AMB8" s="132"/>
      <c r="AMC8" s="132"/>
      <c r="AMD8" s="132"/>
      <c r="AME8" s="132"/>
      <c r="AMF8" s="132"/>
      <c r="AMG8" s="132"/>
      <c r="AMH8" s="132"/>
      <c r="AMI8" s="132"/>
    </row>
    <row r="9" spans="1:1023" s="124" customFormat="1" ht="20.100000000000001" customHeight="1" x14ac:dyDescent="0.2">
      <c r="A9" s="308" t="s">
        <v>495</v>
      </c>
      <c r="B9" s="309"/>
      <c r="C9" s="309"/>
      <c r="D9" s="309"/>
      <c r="E9" s="309"/>
      <c r="F9" s="309"/>
      <c r="G9" s="151" t="s">
        <v>738</v>
      </c>
      <c r="H9" s="150">
        <f>'PLANILHA ORÇAMENTARIA'!I9</f>
        <v>0</v>
      </c>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2"/>
      <c r="NI9" s="132"/>
      <c r="NJ9" s="132"/>
      <c r="NK9" s="132"/>
      <c r="NL9" s="132"/>
      <c r="NM9" s="132"/>
      <c r="NN9" s="132"/>
      <c r="NO9" s="132"/>
      <c r="NP9" s="132"/>
      <c r="NQ9" s="132"/>
      <c r="NR9" s="132"/>
      <c r="NS9" s="132"/>
      <c r="NT9" s="132"/>
      <c r="NU9" s="132"/>
      <c r="NV9" s="132"/>
      <c r="NW9" s="132"/>
      <c r="NX9" s="132"/>
      <c r="NY9" s="132"/>
      <c r="NZ9" s="132"/>
      <c r="OA9" s="132"/>
      <c r="OB9" s="132"/>
      <c r="OC9" s="132"/>
      <c r="OD9" s="132"/>
      <c r="OE9" s="132"/>
      <c r="OF9" s="132"/>
      <c r="OG9" s="132"/>
      <c r="OH9" s="132"/>
      <c r="OI9" s="132"/>
      <c r="OJ9" s="132"/>
      <c r="OK9" s="132"/>
      <c r="OL9" s="132"/>
      <c r="OM9" s="132"/>
      <c r="ON9" s="132"/>
      <c r="OO9" s="132"/>
      <c r="OP9" s="132"/>
      <c r="OQ9" s="132"/>
      <c r="OR9" s="132"/>
      <c r="OS9" s="132"/>
      <c r="OT9" s="132"/>
      <c r="OU9" s="132"/>
      <c r="OV9" s="132"/>
      <c r="OW9" s="132"/>
      <c r="OX9" s="132"/>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32"/>
      <c r="PX9" s="132"/>
      <c r="PY9" s="132"/>
      <c r="PZ9" s="132"/>
      <c r="QA9" s="132"/>
      <c r="QB9" s="132"/>
      <c r="QC9" s="132"/>
      <c r="QD9" s="132"/>
      <c r="QE9" s="132"/>
      <c r="QF9" s="132"/>
      <c r="QG9" s="132"/>
      <c r="QH9" s="132"/>
      <c r="QI9" s="132"/>
      <c r="QJ9" s="132"/>
      <c r="QK9" s="132"/>
      <c r="QL9" s="132"/>
      <c r="QM9" s="132"/>
      <c r="QN9" s="132"/>
      <c r="QO9" s="132"/>
      <c r="QP9" s="132"/>
      <c r="QQ9" s="132"/>
      <c r="QR9" s="132"/>
      <c r="QS9" s="132"/>
      <c r="QT9" s="132"/>
      <c r="QU9" s="132"/>
      <c r="QV9" s="132"/>
      <c r="QW9" s="132"/>
      <c r="QX9" s="132"/>
      <c r="QY9" s="132"/>
      <c r="QZ9" s="132"/>
      <c r="RA9" s="132"/>
      <c r="RB9" s="132"/>
      <c r="RC9" s="132"/>
      <c r="RD9" s="132"/>
      <c r="RE9" s="132"/>
      <c r="RF9" s="132"/>
      <c r="RG9" s="132"/>
      <c r="RH9" s="132"/>
      <c r="RI9" s="132"/>
      <c r="RJ9" s="132"/>
      <c r="RK9" s="132"/>
      <c r="RL9" s="132"/>
      <c r="RM9" s="132"/>
      <c r="RN9" s="132"/>
      <c r="RO9" s="132"/>
      <c r="RP9" s="132"/>
      <c r="RQ9" s="132"/>
      <c r="RR9" s="132"/>
      <c r="RS9" s="132"/>
      <c r="RT9" s="132"/>
      <c r="RU9" s="132"/>
      <c r="RV9" s="132"/>
      <c r="RW9" s="132"/>
      <c r="RX9" s="132"/>
      <c r="RY9" s="132"/>
      <c r="RZ9" s="132"/>
      <c r="SA9" s="132"/>
      <c r="SB9" s="132"/>
      <c r="SC9" s="132"/>
      <c r="SD9" s="132"/>
      <c r="SE9" s="132"/>
      <c r="SF9" s="132"/>
      <c r="SG9" s="132"/>
      <c r="SH9" s="132"/>
      <c r="SI9" s="132"/>
      <c r="SJ9" s="132"/>
      <c r="SK9" s="132"/>
      <c r="SL9" s="132"/>
      <c r="SM9" s="132"/>
      <c r="SN9" s="132"/>
      <c r="SO9" s="132"/>
      <c r="SP9" s="132"/>
      <c r="SQ9" s="132"/>
      <c r="SR9" s="132"/>
      <c r="SS9" s="132"/>
      <c r="ST9" s="132"/>
      <c r="SU9" s="132"/>
      <c r="SV9" s="132"/>
      <c r="SW9" s="132"/>
      <c r="SX9" s="132"/>
      <c r="SY9" s="132"/>
      <c r="SZ9" s="132"/>
      <c r="TA9" s="132"/>
      <c r="TB9" s="132"/>
      <c r="TC9" s="132"/>
      <c r="TD9" s="132"/>
      <c r="TE9" s="132"/>
      <c r="TF9" s="132"/>
      <c r="TG9" s="132"/>
      <c r="TH9" s="132"/>
      <c r="TI9" s="132"/>
      <c r="TJ9" s="132"/>
      <c r="TK9" s="132"/>
      <c r="TL9" s="132"/>
      <c r="TM9" s="132"/>
      <c r="TN9" s="132"/>
      <c r="TO9" s="132"/>
      <c r="TP9" s="132"/>
      <c r="TQ9" s="132"/>
      <c r="TR9" s="132"/>
      <c r="TS9" s="132"/>
      <c r="TT9" s="132"/>
      <c r="TU9" s="132"/>
      <c r="TV9" s="132"/>
      <c r="TW9" s="132"/>
      <c r="TX9" s="132"/>
      <c r="TY9" s="132"/>
      <c r="TZ9" s="132"/>
      <c r="UA9" s="132"/>
      <c r="UB9" s="132"/>
      <c r="UC9" s="132"/>
      <c r="UD9" s="132"/>
      <c r="UE9" s="132"/>
      <c r="UF9" s="132"/>
      <c r="UG9" s="132"/>
      <c r="UH9" s="132"/>
      <c r="UI9" s="132"/>
      <c r="UJ9" s="132"/>
      <c r="UK9" s="132"/>
      <c r="UL9" s="132"/>
      <c r="UM9" s="132"/>
      <c r="UN9" s="132"/>
      <c r="UO9" s="132"/>
      <c r="UP9" s="132"/>
      <c r="UQ9" s="132"/>
      <c r="UR9" s="132"/>
      <c r="US9" s="132"/>
      <c r="UT9" s="132"/>
      <c r="UU9" s="132"/>
      <c r="UV9" s="132"/>
      <c r="UW9" s="132"/>
      <c r="UX9" s="132"/>
      <c r="UY9" s="132"/>
      <c r="UZ9" s="132"/>
      <c r="VA9" s="132"/>
      <c r="VB9" s="132"/>
      <c r="VC9" s="132"/>
      <c r="VD9" s="132"/>
      <c r="VE9" s="132"/>
      <c r="VF9" s="132"/>
      <c r="VG9" s="132"/>
      <c r="VH9" s="132"/>
      <c r="VI9" s="132"/>
      <c r="VJ9" s="132"/>
      <c r="VK9" s="132"/>
      <c r="VL9" s="132"/>
      <c r="VM9" s="132"/>
      <c r="VN9" s="132"/>
      <c r="VO9" s="132"/>
      <c r="VP9" s="132"/>
      <c r="VQ9" s="132"/>
      <c r="VR9" s="132"/>
      <c r="VS9" s="132"/>
      <c r="VT9" s="132"/>
      <c r="VU9" s="132"/>
      <c r="VV9" s="132"/>
      <c r="VW9" s="132"/>
      <c r="VX9" s="132"/>
      <c r="VY9" s="132"/>
      <c r="VZ9" s="132"/>
      <c r="WA9" s="132"/>
      <c r="WB9" s="132"/>
      <c r="WC9" s="132"/>
      <c r="WD9" s="132"/>
      <c r="WE9" s="132"/>
      <c r="WF9" s="132"/>
      <c r="WG9" s="132"/>
      <c r="WH9" s="132"/>
      <c r="WI9" s="132"/>
      <c r="WJ9" s="132"/>
      <c r="WK9" s="132"/>
      <c r="WL9" s="132"/>
      <c r="WM9" s="132"/>
      <c r="WN9" s="132"/>
      <c r="WO9" s="132"/>
      <c r="WP9" s="132"/>
      <c r="WQ9" s="132"/>
      <c r="WR9" s="132"/>
      <c r="WS9" s="132"/>
      <c r="WT9" s="132"/>
      <c r="WU9" s="132"/>
      <c r="WV9" s="132"/>
      <c r="WW9" s="132"/>
      <c r="WX9" s="132"/>
      <c r="WY9" s="132"/>
      <c r="WZ9" s="132"/>
      <c r="XA9" s="132"/>
      <c r="XB9" s="132"/>
      <c r="XC9" s="132"/>
      <c r="XD9" s="132"/>
      <c r="XE9" s="132"/>
      <c r="XF9" s="132"/>
      <c r="XG9" s="132"/>
      <c r="XH9" s="132"/>
      <c r="XI9" s="132"/>
      <c r="XJ9" s="132"/>
      <c r="XK9" s="132"/>
      <c r="XL9" s="132"/>
      <c r="XM9" s="132"/>
      <c r="XN9" s="132"/>
      <c r="XO9" s="132"/>
      <c r="XP9" s="132"/>
      <c r="XQ9" s="132"/>
      <c r="XR9" s="132"/>
      <c r="XS9" s="132"/>
      <c r="XT9" s="132"/>
      <c r="XU9" s="132"/>
      <c r="XV9" s="132"/>
      <c r="XW9" s="132"/>
      <c r="XX9" s="132"/>
      <c r="XY9" s="132"/>
      <c r="XZ9" s="132"/>
      <c r="YA9" s="132"/>
      <c r="YB9" s="132"/>
      <c r="YC9" s="132"/>
      <c r="YD9" s="132"/>
      <c r="YE9" s="132"/>
      <c r="YF9" s="132"/>
      <c r="YG9" s="132"/>
      <c r="YH9" s="132"/>
      <c r="YI9" s="132"/>
      <c r="YJ9" s="132"/>
      <c r="YK9" s="132"/>
      <c r="YL9" s="132"/>
      <c r="YM9" s="132"/>
      <c r="YN9" s="132"/>
      <c r="YO9" s="132"/>
      <c r="YP9" s="132"/>
      <c r="YQ9" s="132"/>
      <c r="YR9" s="132"/>
      <c r="YS9" s="132"/>
      <c r="YT9" s="132"/>
      <c r="YU9" s="132"/>
      <c r="YV9" s="132"/>
      <c r="YW9" s="132"/>
      <c r="YX9" s="132"/>
      <c r="YY9" s="132"/>
      <c r="YZ9" s="132"/>
      <c r="ZA9" s="132"/>
      <c r="ZB9" s="132"/>
      <c r="ZC9" s="132"/>
      <c r="ZD9" s="132"/>
      <c r="ZE9" s="132"/>
      <c r="ZF9" s="132"/>
      <c r="ZG9" s="132"/>
      <c r="ZH9" s="132"/>
      <c r="ZI9" s="132"/>
      <c r="ZJ9" s="132"/>
      <c r="ZK9" s="132"/>
      <c r="ZL9" s="132"/>
      <c r="ZM9" s="132"/>
      <c r="ZN9" s="132"/>
      <c r="ZO9" s="132"/>
      <c r="ZP9" s="132"/>
      <c r="ZQ9" s="132"/>
      <c r="ZR9" s="132"/>
      <c r="ZS9" s="132"/>
      <c r="ZT9" s="132"/>
      <c r="ZU9" s="132"/>
      <c r="ZV9" s="132"/>
      <c r="ZW9" s="132"/>
      <c r="ZX9" s="132"/>
      <c r="ZY9" s="132"/>
      <c r="ZZ9" s="132"/>
      <c r="AAA9" s="132"/>
      <c r="AAB9" s="132"/>
      <c r="AAC9" s="132"/>
      <c r="AAD9" s="132"/>
      <c r="AAE9" s="132"/>
      <c r="AAF9" s="132"/>
      <c r="AAG9" s="132"/>
      <c r="AAH9" s="132"/>
      <c r="AAI9" s="132"/>
      <c r="AAJ9" s="132"/>
      <c r="AAK9" s="132"/>
      <c r="AAL9" s="132"/>
      <c r="AAM9" s="132"/>
      <c r="AAN9" s="132"/>
      <c r="AAO9" s="132"/>
      <c r="AAP9" s="132"/>
      <c r="AAQ9" s="132"/>
      <c r="AAR9" s="132"/>
      <c r="AAS9" s="132"/>
      <c r="AAT9" s="132"/>
      <c r="AAU9" s="132"/>
      <c r="AAV9" s="132"/>
      <c r="AAW9" s="132"/>
      <c r="AAX9" s="132"/>
      <c r="AAY9" s="132"/>
      <c r="AAZ9" s="132"/>
      <c r="ABA9" s="132"/>
      <c r="ABB9" s="132"/>
      <c r="ABC9" s="132"/>
      <c r="ABD9" s="132"/>
      <c r="ABE9" s="132"/>
      <c r="ABF9" s="132"/>
      <c r="ABG9" s="132"/>
      <c r="ABH9" s="132"/>
      <c r="ABI9" s="132"/>
      <c r="ABJ9" s="132"/>
      <c r="ABK9" s="132"/>
      <c r="ABL9" s="132"/>
      <c r="ABM9" s="132"/>
      <c r="ABN9" s="132"/>
      <c r="ABO9" s="132"/>
      <c r="ABP9" s="132"/>
      <c r="ABQ9" s="132"/>
      <c r="ABR9" s="132"/>
      <c r="ABS9" s="132"/>
      <c r="ABT9" s="132"/>
      <c r="ABU9" s="132"/>
      <c r="ABV9" s="132"/>
      <c r="ABW9" s="132"/>
      <c r="ABX9" s="132"/>
      <c r="ABY9" s="132"/>
      <c r="ABZ9" s="132"/>
      <c r="ACA9" s="132"/>
      <c r="ACB9" s="132"/>
      <c r="ACC9" s="132"/>
      <c r="ACD9" s="132"/>
      <c r="ACE9" s="132"/>
      <c r="ACF9" s="132"/>
      <c r="ACG9" s="132"/>
      <c r="ACH9" s="132"/>
      <c r="ACI9" s="132"/>
      <c r="ACJ9" s="132"/>
      <c r="ACK9" s="132"/>
      <c r="ACL9" s="132"/>
      <c r="ACM9" s="132"/>
      <c r="ACN9" s="132"/>
      <c r="ACO9" s="132"/>
      <c r="ACP9" s="132"/>
      <c r="ACQ9" s="132"/>
      <c r="ACR9" s="132"/>
      <c r="ACS9" s="132"/>
      <c r="ACT9" s="132"/>
      <c r="ACU9" s="132"/>
      <c r="ACV9" s="132"/>
      <c r="ACW9" s="132"/>
      <c r="ACX9" s="132"/>
      <c r="ACY9" s="132"/>
      <c r="ACZ9" s="132"/>
      <c r="ADA9" s="132"/>
      <c r="ADB9" s="132"/>
      <c r="ADC9" s="132"/>
      <c r="ADD9" s="132"/>
      <c r="ADE9" s="132"/>
      <c r="ADF9" s="132"/>
      <c r="ADG9" s="132"/>
      <c r="ADH9" s="132"/>
      <c r="ADI9" s="132"/>
      <c r="ADJ9" s="132"/>
      <c r="ADK9" s="132"/>
      <c r="ADL9" s="132"/>
      <c r="ADM9" s="132"/>
      <c r="ADN9" s="132"/>
      <c r="ADO9" s="132"/>
      <c r="ADP9" s="132"/>
      <c r="ADQ9" s="132"/>
      <c r="ADR9" s="132"/>
      <c r="ADS9" s="132"/>
      <c r="ADT9" s="132"/>
      <c r="ADU9" s="132"/>
      <c r="ADV9" s="132"/>
      <c r="ADW9" s="132"/>
      <c r="ADX9" s="132"/>
      <c r="ADY9" s="132"/>
      <c r="ADZ9" s="132"/>
      <c r="AEA9" s="132"/>
      <c r="AEB9" s="132"/>
      <c r="AEC9" s="132"/>
      <c r="AED9" s="132"/>
      <c r="AEE9" s="132"/>
      <c r="AEF9" s="132"/>
      <c r="AEG9" s="132"/>
      <c r="AEH9" s="132"/>
      <c r="AEI9" s="132"/>
      <c r="AEJ9" s="132"/>
      <c r="AEK9" s="132"/>
      <c r="AEL9" s="132"/>
      <c r="AEM9" s="132"/>
      <c r="AEN9" s="132"/>
      <c r="AEO9" s="132"/>
      <c r="AEP9" s="132"/>
      <c r="AEQ9" s="132"/>
      <c r="AER9" s="132"/>
      <c r="AES9" s="132"/>
      <c r="AET9" s="132"/>
      <c r="AEU9" s="132"/>
      <c r="AEV9" s="132"/>
      <c r="AEW9" s="132"/>
      <c r="AEX9" s="132"/>
      <c r="AEY9" s="132"/>
      <c r="AEZ9" s="132"/>
      <c r="AFA9" s="132"/>
      <c r="AFB9" s="132"/>
      <c r="AFC9" s="132"/>
      <c r="AFD9" s="132"/>
      <c r="AFE9" s="132"/>
      <c r="AFF9" s="132"/>
      <c r="AFG9" s="132"/>
      <c r="AFH9" s="132"/>
      <c r="AFI9" s="132"/>
      <c r="AFJ9" s="132"/>
      <c r="AFK9" s="132"/>
      <c r="AFL9" s="132"/>
      <c r="AFM9" s="132"/>
      <c r="AFN9" s="132"/>
      <c r="AFO9" s="132"/>
      <c r="AFP9" s="132"/>
      <c r="AFQ9" s="132"/>
      <c r="AFR9" s="132"/>
      <c r="AFS9" s="132"/>
      <c r="AFT9" s="132"/>
      <c r="AFU9" s="132"/>
      <c r="AFV9" s="132"/>
      <c r="AFW9" s="132"/>
      <c r="AFX9" s="132"/>
      <c r="AFY9" s="132"/>
      <c r="AFZ9" s="132"/>
      <c r="AGA9" s="132"/>
      <c r="AGB9" s="132"/>
      <c r="AGC9" s="132"/>
      <c r="AGD9" s="132"/>
      <c r="AGE9" s="132"/>
      <c r="AGF9" s="132"/>
      <c r="AGG9" s="132"/>
      <c r="AGH9" s="132"/>
      <c r="AGI9" s="132"/>
      <c r="AGJ9" s="132"/>
      <c r="AGK9" s="132"/>
      <c r="AGL9" s="132"/>
      <c r="AGM9" s="132"/>
      <c r="AGN9" s="132"/>
      <c r="AGO9" s="132"/>
      <c r="AGP9" s="132"/>
      <c r="AGQ9" s="132"/>
      <c r="AGR9" s="132"/>
      <c r="AGS9" s="132"/>
      <c r="AGT9" s="132"/>
      <c r="AGU9" s="132"/>
      <c r="AGV9" s="132"/>
      <c r="AGW9" s="132"/>
      <c r="AGX9" s="132"/>
      <c r="AGY9" s="132"/>
      <c r="AGZ9" s="132"/>
      <c r="AHA9" s="132"/>
      <c r="AHB9" s="132"/>
      <c r="AHC9" s="132"/>
      <c r="AHD9" s="132"/>
      <c r="AHE9" s="132"/>
      <c r="AHF9" s="132"/>
      <c r="AHG9" s="132"/>
      <c r="AHH9" s="132"/>
      <c r="AHI9" s="132"/>
      <c r="AHJ9" s="132"/>
      <c r="AHK9" s="132"/>
      <c r="AHL9" s="132"/>
      <c r="AHM9" s="132"/>
      <c r="AHN9" s="132"/>
      <c r="AHO9" s="132"/>
      <c r="AHP9" s="132"/>
      <c r="AHQ9" s="132"/>
      <c r="AHR9" s="132"/>
      <c r="AHS9" s="132"/>
      <c r="AHT9" s="132"/>
      <c r="AHU9" s="132"/>
      <c r="AHV9" s="132"/>
      <c r="AHW9" s="132"/>
      <c r="AHX9" s="132"/>
      <c r="AHY9" s="132"/>
      <c r="AHZ9" s="132"/>
      <c r="AIA9" s="132"/>
      <c r="AIB9" s="132"/>
      <c r="AIC9" s="132"/>
      <c r="AID9" s="132"/>
      <c r="AIE9" s="132"/>
      <c r="AIF9" s="132"/>
      <c r="AIG9" s="132"/>
      <c r="AIH9" s="132"/>
      <c r="AII9" s="132"/>
      <c r="AIJ9" s="132"/>
      <c r="AIK9" s="132"/>
      <c r="AIL9" s="132"/>
      <c r="AIM9" s="132"/>
      <c r="AIN9" s="132"/>
      <c r="AIO9" s="132"/>
      <c r="AIP9" s="132"/>
      <c r="AIQ9" s="132"/>
      <c r="AIR9" s="132"/>
      <c r="AIS9" s="132"/>
      <c r="AIT9" s="132"/>
      <c r="AIU9" s="132"/>
      <c r="AIV9" s="132"/>
      <c r="AIW9" s="132"/>
      <c r="AIX9" s="132"/>
      <c r="AIY9" s="132"/>
      <c r="AIZ9" s="132"/>
      <c r="AJA9" s="132"/>
      <c r="AJB9" s="132"/>
      <c r="AJC9" s="132"/>
      <c r="AJD9" s="132"/>
      <c r="AJE9" s="132"/>
      <c r="AJF9" s="132"/>
      <c r="AJG9" s="132"/>
      <c r="AJH9" s="132"/>
      <c r="AJI9" s="132"/>
      <c r="AJJ9" s="132"/>
      <c r="AJK9" s="132"/>
      <c r="AJL9" s="132"/>
      <c r="AJM9" s="132"/>
      <c r="AJN9" s="132"/>
      <c r="AJO9" s="132"/>
      <c r="AJP9" s="132"/>
      <c r="AJQ9" s="132"/>
      <c r="AJR9" s="132"/>
      <c r="AJS9" s="132"/>
      <c r="AJT9" s="132"/>
      <c r="AJU9" s="132"/>
      <c r="AJV9" s="132"/>
      <c r="AJW9" s="132"/>
      <c r="AJX9" s="132"/>
      <c r="AJY9" s="132"/>
      <c r="AJZ9" s="132"/>
      <c r="AKA9" s="132"/>
      <c r="AKB9" s="132"/>
      <c r="AKC9" s="132"/>
      <c r="AKD9" s="132"/>
      <c r="AKE9" s="132"/>
      <c r="AKF9" s="132"/>
      <c r="AKG9" s="132"/>
      <c r="AKH9" s="132"/>
      <c r="AKI9" s="132"/>
      <c r="AKJ9" s="132"/>
      <c r="AKK9" s="132"/>
      <c r="AKL9" s="132"/>
      <c r="AKM9" s="132"/>
      <c r="AKN9" s="132"/>
      <c r="AKO9" s="132"/>
      <c r="AKP9" s="132"/>
      <c r="AKQ9" s="132"/>
      <c r="AKR9" s="132"/>
      <c r="AKS9" s="132"/>
      <c r="AKT9" s="132"/>
      <c r="AKU9" s="132"/>
      <c r="AKV9" s="132"/>
      <c r="AKW9" s="132"/>
      <c r="AKX9" s="132"/>
      <c r="AKY9" s="132"/>
      <c r="AKZ9" s="132"/>
      <c r="ALA9" s="132"/>
      <c r="ALB9" s="132"/>
      <c r="ALC9" s="132"/>
      <c r="ALD9" s="132"/>
      <c r="ALE9" s="132"/>
      <c r="ALF9" s="132"/>
      <c r="ALG9" s="132"/>
      <c r="ALH9" s="132"/>
      <c r="ALI9" s="132"/>
      <c r="ALJ9" s="132"/>
      <c r="ALK9" s="132"/>
      <c r="ALL9" s="132"/>
      <c r="ALM9" s="132"/>
      <c r="ALN9" s="132"/>
      <c r="ALO9" s="132"/>
      <c r="ALP9" s="132"/>
      <c r="ALQ9" s="132"/>
      <c r="ALR9" s="132"/>
      <c r="ALS9" s="132"/>
      <c r="ALT9" s="132"/>
      <c r="ALU9" s="132"/>
      <c r="ALV9" s="132"/>
      <c r="ALW9" s="132"/>
      <c r="ALX9" s="132"/>
      <c r="ALY9" s="132"/>
      <c r="ALZ9" s="132"/>
      <c r="AMA9" s="132"/>
      <c r="AMB9" s="132"/>
      <c r="AMC9" s="132"/>
      <c r="AMD9" s="132"/>
      <c r="AME9" s="132"/>
      <c r="AMF9" s="132"/>
      <c r="AMG9" s="132"/>
      <c r="AMH9" s="132"/>
      <c r="AMI9" s="132"/>
    </row>
    <row r="10" spans="1:1023" s="124" customFormat="1" ht="20.100000000000001" customHeight="1" x14ac:dyDescent="0.2">
      <c r="A10" s="296" t="s">
        <v>496</v>
      </c>
      <c r="B10" s="297"/>
      <c r="C10" s="297"/>
      <c r="D10" s="297"/>
      <c r="E10" s="297"/>
      <c r="F10" s="297"/>
      <c r="G10" s="125" t="s">
        <v>1</v>
      </c>
      <c r="H10" s="133">
        <v>0.26869999999999999</v>
      </c>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2"/>
      <c r="NI10" s="132"/>
      <c r="NJ10" s="132"/>
      <c r="NK10" s="132"/>
      <c r="NL10" s="132"/>
      <c r="NM10" s="132"/>
      <c r="NN10" s="132"/>
      <c r="NO10" s="132"/>
      <c r="NP10" s="132"/>
      <c r="NQ10" s="132"/>
      <c r="NR10" s="132"/>
      <c r="NS10" s="132"/>
      <c r="NT10" s="132"/>
      <c r="NU10" s="132"/>
      <c r="NV10" s="132"/>
      <c r="NW10" s="132"/>
      <c r="NX10" s="132"/>
      <c r="NY10" s="132"/>
      <c r="NZ10" s="132"/>
      <c r="OA10" s="132"/>
      <c r="OB10" s="132"/>
      <c r="OC10" s="132"/>
      <c r="OD10" s="132"/>
      <c r="OE10" s="132"/>
      <c r="OF10" s="132"/>
      <c r="OG10" s="132"/>
      <c r="OH10" s="132"/>
      <c r="OI10" s="132"/>
      <c r="OJ10" s="132"/>
      <c r="OK10" s="132"/>
      <c r="OL10" s="132"/>
      <c r="OM10" s="132"/>
      <c r="ON10" s="132"/>
      <c r="OO10" s="132"/>
      <c r="OP10" s="132"/>
      <c r="OQ10" s="132"/>
      <c r="OR10" s="132"/>
      <c r="OS10" s="132"/>
      <c r="OT10" s="132"/>
      <c r="OU10" s="132"/>
      <c r="OV10" s="132"/>
      <c r="OW10" s="132"/>
      <c r="OX10" s="132"/>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32"/>
      <c r="PX10" s="132"/>
      <c r="PY10" s="132"/>
      <c r="PZ10" s="132"/>
      <c r="QA10" s="132"/>
      <c r="QB10" s="132"/>
      <c r="QC10" s="132"/>
      <c r="QD10" s="132"/>
      <c r="QE10" s="132"/>
      <c r="QF10" s="132"/>
      <c r="QG10" s="132"/>
      <c r="QH10" s="132"/>
      <c r="QI10" s="132"/>
      <c r="QJ10" s="132"/>
      <c r="QK10" s="132"/>
      <c r="QL10" s="132"/>
      <c r="QM10" s="132"/>
      <c r="QN10" s="132"/>
      <c r="QO10" s="132"/>
      <c r="QP10" s="132"/>
      <c r="QQ10" s="132"/>
      <c r="QR10" s="132"/>
      <c r="QS10" s="132"/>
      <c r="QT10" s="132"/>
      <c r="QU10" s="132"/>
      <c r="QV10" s="132"/>
      <c r="QW10" s="132"/>
      <c r="QX10" s="132"/>
      <c r="QY10" s="132"/>
      <c r="QZ10" s="132"/>
      <c r="RA10" s="132"/>
      <c r="RB10" s="132"/>
      <c r="RC10" s="132"/>
      <c r="RD10" s="132"/>
      <c r="RE10" s="132"/>
      <c r="RF10" s="132"/>
      <c r="RG10" s="132"/>
      <c r="RH10" s="132"/>
      <c r="RI10" s="132"/>
      <c r="RJ10" s="132"/>
      <c r="RK10" s="132"/>
      <c r="RL10" s="132"/>
      <c r="RM10" s="132"/>
      <c r="RN10" s="132"/>
      <c r="RO10" s="132"/>
      <c r="RP10" s="132"/>
      <c r="RQ10" s="132"/>
      <c r="RR10" s="132"/>
      <c r="RS10" s="132"/>
      <c r="RT10" s="132"/>
      <c r="RU10" s="132"/>
      <c r="RV10" s="132"/>
      <c r="RW10" s="132"/>
      <c r="RX10" s="132"/>
      <c r="RY10" s="132"/>
      <c r="RZ10" s="132"/>
      <c r="SA10" s="132"/>
      <c r="SB10" s="132"/>
      <c r="SC10" s="132"/>
      <c r="SD10" s="132"/>
      <c r="SE10" s="132"/>
      <c r="SF10" s="132"/>
      <c r="SG10" s="132"/>
      <c r="SH10" s="132"/>
      <c r="SI10" s="132"/>
      <c r="SJ10" s="132"/>
      <c r="SK10" s="132"/>
      <c r="SL10" s="132"/>
      <c r="SM10" s="132"/>
      <c r="SN10" s="132"/>
      <c r="SO10" s="132"/>
      <c r="SP10" s="132"/>
      <c r="SQ10" s="132"/>
      <c r="SR10" s="132"/>
      <c r="SS10" s="132"/>
      <c r="ST10" s="132"/>
      <c r="SU10" s="132"/>
      <c r="SV10" s="132"/>
      <c r="SW10" s="132"/>
      <c r="SX10" s="132"/>
      <c r="SY10" s="132"/>
      <c r="SZ10" s="132"/>
      <c r="TA10" s="132"/>
      <c r="TB10" s="132"/>
      <c r="TC10" s="132"/>
      <c r="TD10" s="132"/>
      <c r="TE10" s="132"/>
      <c r="TF10" s="132"/>
      <c r="TG10" s="132"/>
      <c r="TH10" s="132"/>
      <c r="TI10" s="132"/>
      <c r="TJ10" s="132"/>
      <c r="TK10" s="132"/>
      <c r="TL10" s="132"/>
      <c r="TM10" s="132"/>
      <c r="TN10" s="132"/>
      <c r="TO10" s="132"/>
      <c r="TP10" s="132"/>
      <c r="TQ10" s="132"/>
      <c r="TR10" s="132"/>
      <c r="TS10" s="132"/>
      <c r="TT10" s="132"/>
      <c r="TU10" s="132"/>
      <c r="TV10" s="132"/>
      <c r="TW10" s="132"/>
      <c r="TX10" s="132"/>
      <c r="TY10" s="132"/>
      <c r="TZ10" s="132"/>
      <c r="UA10" s="132"/>
      <c r="UB10" s="132"/>
      <c r="UC10" s="132"/>
      <c r="UD10" s="132"/>
      <c r="UE10" s="132"/>
      <c r="UF10" s="132"/>
      <c r="UG10" s="132"/>
      <c r="UH10" s="132"/>
      <c r="UI10" s="132"/>
      <c r="UJ10" s="132"/>
      <c r="UK10" s="132"/>
      <c r="UL10" s="132"/>
      <c r="UM10" s="132"/>
      <c r="UN10" s="132"/>
      <c r="UO10" s="132"/>
      <c r="UP10" s="132"/>
      <c r="UQ10" s="132"/>
      <c r="UR10" s="132"/>
      <c r="US10" s="132"/>
      <c r="UT10" s="132"/>
      <c r="UU10" s="132"/>
      <c r="UV10" s="132"/>
      <c r="UW10" s="132"/>
      <c r="UX10" s="132"/>
      <c r="UY10" s="132"/>
      <c r="UZ10" s="132"/>
      <c r="VA10" s="132"/>
      <c r="VB10" s="132"/>
      <c r="VC10" s="132"/>
      <c r="VD10" s="132"/>
      <c r="VE10" s="132"/>
      <c r="VF10" s="132"/>
      <c r="VG10" s="132"/>
      <c r="VH10" s="132"/>
      <c r="VI10" s="132"/>
      <c r="VJ10" s="132"/>
      <c r="VK10" s="132"/>
      <c r="VL10" s="132"/>
      <c r="VM10" s="132"/>
      <c r="VN10" s="132"/>
      <c r="VO10" s="132"/>
      <c r="VP10" s="132"/>
      <c r="VQ10" s="132"/>
      <c r="VR10" s="132"/>
      <c r="VS10" s="132"/>
      <c r="VT10" s="132"/>
      <c r="VU10" s="132"/>
      <c r="VV10" s="132"/>
      <c r="VW10" s="132"/>
      <c r="VX10" s="132"/>
      <c r="VY10" s="132"/>
      <c r="VZ10" s="132"/>
      <c r="WA10" s="132"/>
      <c r="WB10" s="132"/>
      <c r="WC10" s="132"/>
      <c r="WD10" s="132"/>
      <c r="WE10" s="132"/>
      <c r="WF10" s="132"/>
      <c r="WG10" s="132"/>
      <c r="WH10" s="132"/>
      <c r="WI10" s="132"/>
      <c r="WJ10" s="132"/>
      <c r="WK10" s="132"/>
      <c r="WL10" s="132"/>
      <c r="WM10" s="132"/>
      <c r="WN10" s="132"/>
      <c r="WO10" s="132"/>
      <c r="WP10" s="132"/>
      <c r="WQ10" s="132"/>
      <c r="WR10" s="132"/>
      <c r="WS10" s="132"/>
      <c r="WT10" s="132"/>
      <c r="WU10" s="132"/>
      <c r="WV10" s="132"/>
      <c r="WW10" s="132"/>
      <c r="WX10" s="132"/>
      <c r="WY10" s="132"/>
      <c r="WZ10" s="132"/>
      <c r="XA10" s="132"/>
      <c r="XB10" s="132"/>
      <c r="XC10" s="132"/>
      <c r="XD10" s="132"/>
      <c r="XE10" s="132"/>
      <c r="XF10" s="132"/>
      <c r="XG10" s="132"/>
      <c r="XH10" s="132"/>
      <c r="XI10" s="132"/>
      <c r="XJ10" s="132"/>
      <c r="XK10" s="132"/>
      <c r="XL10" s="132"/>
      <c r="XM10" s="132"/>
      <c r="XN10" s="132"/>
      <c r="XO10" s="132"/>
      <c r="XP10" s="132"/>
      <c r="XQ10" s="132"/>
      <c r="XR10" s="132"/>
      <c r="XS10" s="132"/>
      <c r="XT10" s="132"/>
      <c r="XU10" s="132"/>
      <c r="XV10" s="132"/>
      <c r="XW10" s="132"/>
      <c r="XX10" s="132"/>
      <c r="XY10" s="132"/>
      <c r="XZ10" s="132"/>
      <c r="YA10" s="132"/>
      <c r="YB10" s="132"/>
      <c r="YC10" s="132"/>
      <c r="YD10" s="132"/>
      <c r="YE10" s="132"/>
      <c r="YF10" s="132"/>
      <c r="YG10" s="132"/>
      <c r="YH10" s="132"/>
      <c r="YI10" s="132"/>
      <c r="YJ10" s="132"/>
      <c r="YK10" s="132"/>
      <c r="YL10" s="132"/>
      <c r="YM10" s="132"/>
      <c r="YN10" s="132"/>
      <c r="YO10" s="132"/>
      <c r="YP10" s="132"/>
      <c r="YQ10" s="132"/>
      <c r="YR10" s="132"/>
      <c r="YS10" s="132"/>
      <c r="YT10" s="132"/>
      <c r="YU10" s="132"/>
      <c r="YV10" s="132"/>
      <c r="YW10" s="132"/>
      <c r="YX10" s="132"/>
      <c r="YY10" s="132"/>
      <c r="YZ10" s="132"/>
      <c r="ZA10" s="132"/>
      <c r="ZB10" s="132"/>
      <c r="ZC10" s="132"/>
      <c r="ZD10" s="132"/>
      <c r="ZE10" s="132"/>
      <c r="ZF10" s="132"/>
      <c r="ZG10" s="132"/>
      <c r="ZH10" s="132"/>
      <c r="ZI10" s="132"/>
      <c r="ZJ10" s="132"/>
      <c r="ZK10" s="132"/>
      <c r="ZL10" s="132"/>
      <c r="ZM10" s="132"/>
      <c r="ZN10" s="132"/>
      <c r="ZO10" s="132"/>
      <c r="ZP10" s="132"/>
      <c r="ZQ10" s="132"/>
      <c r="ZR10" s="132"/>
      <c r="ZS10" s="132"/>
      <c r="ZT10" s="132"/>
      <c r="ZU10" s="132"/>
      <c r="ZV10" s="132"/>
      <c r="ZW10" s="132"/>
      <c r="ZX10" s="132"/>
      <c r="ZY10" s="132"/>
      <c r="ZZ10" s="132"/>
      <c r="AAA10" s="132"/>
      <c r="AAB10" s="132"/>
      <c r="AAC10" s="132"/>
      <c r="AAD10" s="132"/>
      <c r="AAE10" s="132"/>
      <c r="AAF10" s="132"/>
      <c r="AAG10" s="132"/>
      <c r="AAH10" s="132"/>
      <c r="AAI10" s="132"/>
      <c r="AAJ10" s="132"/>
      <c r="AAK10" s="132"/>
      <c r="AAL10" s="132"/>
      <c r="AAM10" s="132"/>
      <c r="AAN10" s="132"/>
      <c r="AAO10" s="132"/>
      <c r="AAP10" s="132"/>
      <c r="AAQ10" s="132"/>
      <c r="AAR10" s="132"/>
      <c r="AAS10" s="132"/>
      <c r="AAT10" s="132"/>
      <c r="AAU10" s="132"/>
      <c r="AAV10" s="132"/>
      <c r="AAW10" s="132"/>
      <c r="AAX10" s="132"/>
      <c r="AAY10" s="132"/>
      <c r="AAZ10" s="132"/>
      <c r="ABA10" s="132"/>
      <c r="ABB10" s="132"/>
      <c r="ABC10" s="132"/>
      <c r="ABD10" s="132"/>
      <c r="ABE10" s="132"/>
      <c r="ABF10" s="132"/>
      <c r="ABG10" s="132"/>
      <c r="ABH10" s="132"/>
      <c r="ABI10" s="132"/>
      <c r="ABJ10" s="132"/>
      <c r="ABK10" s="132"/>
      <c r="ABL10" s="132"/>
      <c r="ABM10" s="132"/>
      <c r="ABN10" s="132"/>
      <c r="ABO10" s="132"/>
      <c r="ABP10" s="132"/>
      <c r="ABQ10" s="132"/>
      <c r="ABR10" s="132"/>
      <c r="ABS10" s="132"/>
      <c r="ABT10" s="132"/>
      <c r="ABU10" s="132"/>
      <c r="ABV10" s="132"/>
      <c r="ABW10" s="132"/>
      <c r="ABX10" s="132"/>
      <c r="ABY10" s="132"/>
      <c r="ABZ10" s="132"/>
      <c r="ACA10" s="132"/>
      <c r="ACB10" s="132"/>
      <c r="ACC10" s="132"/>
      <c r="ACD10" s="132"/>
      <c r="ACE10" s="132"/>
      <c r="ACF10" s="132"/>
      <c r="ACG10" s="132"/>
      <c r="ACH10" s="132"/>
      <c r="ACI10" s="132"/>
      <c r="ACJ10" s="132"/>
      <c r="ACK10" s="132"/>
      <c r="ACL10" s="132"/>
      <c r="ACM10" s="132"/>
      <c r="ACN10" s="132"/>
      <c r="ACO10" s="132"/>
      <c r="ACP10" s="132"/>
      <c r="ACQ10" s="132"/>
      <c r="ACR10" s="132"/>
      <c r="ACS10" s="132"/>
      <c r="ACT10" s="132"/>
      <c r="ACU10" s="132"/>
      <c r="ACV10" s="132"/>
      <c r="ACW10" s="132"/>
      <c r="ACX10" s="132"/>
      <c r="ACY10" s="132"/>
      <c r="ACZ10" s="132"/>
      <c r="ADA10" s="132"/>
      <c r="ADB10" s="132"/>
      <c r="ADC10" s="132"/>
      <c r="ADD10" s="132"/>
      <c r="ADE10" s="132"/>
      <c r="ADF10" s="132"/>
      <c r="ADG10" s="132"/>
      <c r="ADH10" s="132"/>
      <c r="ADI10" s="132"/>
      <c r="ADJ10" s="132"/>
      <c r="ADK10" s="132"/>
      <c r="ADL10" s="132"/>
      <c r="ADM10" s="132"/>
      <c r="ADN10" s="132"/>
      <c r="ADO10" s="132"/>
      <c r="ADP10" s="132"/>
      <c r="ADQ10" s="132"/>
      <c r="ADR10" s="132"/>
      <c r="ADS10" s="132"/>
      <c r="ADT10" s="132"/>
      <c r="ADU10" s="132"/>
      <c r="ADV10" s="132"/>
      <c r="ADW10" s="132"/>
      <c r="ADX10" s="132"/>
      <c r="ADY10" s="132"/>
      <c r="ADZ10" s="132"/>
      <c r="AEA10" s="132"/>
      <c r="AEB10" s="132"/>
      <c r="AEC10" s="132"/>
      <c r="AED10" s="132"/>
      <c r="AEE10" s="132"/>
      <c r="AEF10" s="132"/>
      <c r="AEG10" s="132"/>
      <c r="AEH10" s="132"/>
      <c r="AEI10" s="132"/>
      <c r="AEJ10" s="132"/>
      <c r="AEK10" s="132"/>
      <c r="AEL10" s="132"/>
      <c r="AEM10" s="132"/>
      <c r="AEN10" s="132"/>
      <c r="AEO10" s="132"/>
      <c r="AEP10" s="132"/>
      <c r="AEQ10" s="132"/>
      <c r="AER10" s="132"/>
      <c r="AES10" s="132"/>
      <c r="AET10" s="132"/>
      <c r="AEU10" s="132"/>
      <c r="AEV10" s="132"/>
      <c r="AEW10" s="132"/>
      <c r="AEX10" s="132"/>
      <c r="AEY10" s="132"/>
      <c r="AEZ10" s="132"/>
      <c r="AFA10" s="132"/>
      <c r="AFB10" s="132"/>
      <c r="AFC10" s="132"/>
      <c r="AFD10" s="132"/>
      <c r="AFE10" s="132"/>
      <c r="AFF10" s="132"/>
      <c r="AFG10" s="132"/>
      <c r="AFH10" s="132"/>
      <c r="AFI10" s="132"/>
      <c r="AFJ10" s="132"/>
      <c r="AFK10" s="132"/>
      <c r="AFL10" s="132"/>
      <c r="AFM10" s="132"/>
      <c r="AFN10" s="132"/>
      <c r="AFO10" s="132"/>
      <c r="AFP10" s="132"/>
      <c r="AFQ10" s="132"/>
      <c r="AFR10" s="132"/>
      <c r="AFS10" s="132"/>
      <c r="AFT10" s="132"/>
      <c r="AFU10" s="132"/>
      <c r="AFV10" s="132"/>
      <c r="AFW10" s="132"/>
      <c r="AFX10" s="132"/>
      <c r="AFY10" s="132"/>
      <c r="AFZ10" s="132"/>
      <c r="AGA10" s="132"/>
      <c r="AGB10" s="132"/>
      <c r="AGC10" s="132"/>
      <c r="AGD10" s="132"/>
      <c r="AGE10" s="132"/>
      <c r="AGF10" s="132"/>
      <c r="AGG10" s="132"/>
      <c r="AGH10" s="132"/>
      <c r="AGI10" s="132"/>
      <c r="AGJ10" s="132"/>
      <c r="AGK10" s="132"/>
      <c r="AGL10" s="132"/>
      <c r="AGM10" s="132"/>
      <c r="AGN10" s="132"/>
      <c r="AGO10" s="132"/>
      <c r="AGP10" s="132"/>
      <c r="AGQ10" s="132"/>
      <c r="AGR10" s="132"/>
      <c r="AGS10" s="132"/>
      <c r="AGT10" s="132"/>
      <c r="AGU10" s="132"/>
      <c r="AGV10" s="132"/>
      <c r="AGW10" s="132"/>
      <c r="AGX10" s="132"/>
      <c r="AGY10" s="132"/>
      <c r="AGZ10" s="132"/>
      <c r="AHA10" s="132"/>
      <c r="AHB10" s="132"/>
      <c r="AHC10" s="132"/>
      <c r="AHD10" s="132"/>
      <c r="AHE10" s="132"/>
      <c r="AHF10" s="132"/>
      <c r="AHG10" s="132"/>
      <c r="AHH10" s="132"/>
      <c r="AHI10" s="132"/>
      <c r="AHJ10" s="132"/>
      <c r="AHK10" s="132"/>
      <c r="AHL10" s="132"/>
      <c r="AHM10" s="132"/>
      <c r="AHN10" s="132"/>
      <c r="AHO10" s="132"/>
      <c r="AHP10" s="132"/>
      <c r="AHQ10" s="132"/>
      <c r="AHR10" s="132"/>
      <c r="AHS10" s="132"/>
      <c r="AHT10" s="132"/>
      <c r="AHU10" s="132"/>
      <c r="AHV10" s="132"/>
      <c r="AHW10" s="132"/>
      <c r="AHX10" s="132"/>
      <c r="AHY10" s="132"/>
      <c r="AHZ10" s="132"/>
      <c r="AIA10" s="132"/>
      <c r="AIB10" s="132"/>
      <c r="AIC10" s="132"/>
      <c r="AID10" s="132"/>
      <c r="AIE10" s="132"/>
      <c r="AIF10" s="132"/>
      <c r="AIG10" s="132"/>
      <c r="AIH10" s="132"/>
      <c r="AII10" s="132"/>
      <c r="AIJ10" s="132"/>
      <c r="AIK10" s="132"/>
      <c r="AIL10" s="132"/>
      <c r="AIM10" s="132"/>
      <c r="AIN10" s="132"/>
      <c r="AIO10" s="132"/>
      <c r="AIP10" s="132"/>
      <c r="AIQ10" s="132"/>
      <c r="AIR10" s="132"/>
      <c r="AIS10" s="132"/>
      <c r="AIT10" s="132"/>
      <c r="AIU10" s="132"/>
      <c r="AIV10" s="132"/>
      <c r="AIW10" s="132"/>
      <c r="AIX10" s="132"/>
      <c r="AIY10" s="132"/>
      <c r="AIZ10" s="132"/>
      <c r="AJA10" s="132"/>
      <c r="AJB10" s="132"/>
      <c r="AJC10" s="132"/>
      <c r="AJD10" s="132"/>
      <c r="AJE10" s="132"/>
      <c r="AJF10" s="132"/>
      <c r="AJG10" s="132"/>
      <c r="AJH10" s="132"/>
      <c r="AJI10" s="132"/>
      <c r="AJJ10" s="132"/>
      <c r="AJK10" s="132"/>
      <c r="AJL10" s="132"/>
      <c r="AJM10" s="132"/>
      <c r="AJN10" s="132"/>
      <c r="AJO10" s="132"/>
      <c r="AJP10" s="132"/>
      <c r="AJQ10" s="132"/>
      <c r="AJR10" s="132"/>
      <c r="AJS10" s="132"/>
      <c r="AJT10" s="132"/>
      <c r="AJU10" s="132"/>
      <c r="AJV10" s="132"/>
      <c r="AJW10" s="132"/>
      <c r="AJX10" s="132"/>
      <c r="AJY10" s="132"/>
      <c r="AJZ10" s="132"/>
      <c r="AKA10" s="132"/>
      <c r="AKB10" s="132"/>
      <c r="AKC10" s="132"/>
      <c r="AKD10" s="132"/>
      <c r="AKE10" s="132"/>
      <c r="AKF10" s="132"/>
      <c r="AKG10" s="132"/>
      <c r="AKH10" s="132"/>
      <c r="AKI10" s="132"/>
      <c r="AKJ10" s="132"/>
      <c r="AKK10" s="132"/>
      <c r="AKL10" s="132"/>
      <c r="AKM10" s="132"/>
      <c r="AKN10" s="132"/>
      <c r="AKO10" s="132"/>
      <c r="AKP10" s="132"/>
      <c r="AKQ10" s="132"/>
      <c r="AKR10" s="132"/>
      <c r="AKS10" s="132"/>
      <c r="AKT10" s="132"/>
      <c r="AKU10" s="132"/>
      <c r="AKV10" s="132"/>
      <c r="AKW10" s="132"/>
      <c r="AKX10" s="132"/>
      <c r="AKY10" s="132"/>
      <c r="AKZ10" s="132"/>
      <c r="ALA10" s="132"/>
      <c r="ALB10" s="132"/>
      <c r="ALC10" s="132"/>
      <c r="ALD10" s="132"/>
      <c r="ALE10" s="132"/>
      <c r="ALF10" s="132"/>
      <c r="ALG10" s="132"/>
      <c r="ALH10" s="132"/>
      <c r="ALI10" s="132"/>
      <c r="ALJ10" s="132"/>
      <c r="ALK10" s="132"/>
      <c r="ALL10" s="132"/>
      <c r="ALM10" s="132"/>
      <c r="ALN10" s="132"/>
      <c r="ALO10" s="132"/>
      <c r="ALP10" s="132"/>
      <c r="ALQ10" s="132"/>
      <c r="ALR10" s="132"/>
      <c r="ALS10" s="132"/>
      <c r="ALT10" s="132"/>
      <c r="ALU10" s="132"/>
      <c r="ALV10" s="132"/>
      <c r="ALW10" s="132"/>
      <c r="ALX10" s="132"/>
      <c r="ALY10" s="132"/>
      <c r="ALZ10" s="132"/>
      <c r="AMA10" s="132"/>
      <c r="AMB10" s="132"/>
      <c r="AMC10" s="132"/>
      <c r="AMD10" s="132"/>
      <c r="AME10" s="132"/>
      <c r="AMF10" s="132"/>
      <c r="AMG10" s="132"/>
      <c r="AMH10" s="132"/>
      <c r="AMI10" s="132"/>
    </row>
    <row r="12" spans="1:1023" x14ac:dyDescent="0.2">
      <c r="A12" s="398" t="s">
        <v>3</v>
      </c>
      <c r="B12" s="398"/>
      <c r="C12" s="398" t="s">
        <v>739</v>
      </c>
      <c r="D12" s="398"/>
      <c r="E12" s="398"/>
      <c r="F12" s="398"/>
      <c r="G12" s="398"/>
      <c r="H12" s="398"/>
    </row>
    <row r="13" spans="1:1023" x14ac:dyDescent="0.2">
      <c r="A13" s="379">
        <v>1</v>
      </c>
      <c r="B13" s="379"/>
      <c r="C13" s="380" t="str">
        <f>'PLANILHA ORÇAMENTARIA'!D14</f>
        <v xml:space="preserve">SERVIÇOS PRELIMINARES </v>
      </c>
      <c r="D13" s="380"/>
      <c r="E13" s="380"/>
      <c r="F13" s="380"/>
      <c r="G13" s="380"/>
      <c r="H13" s="380"/>
    </row>
    <row r="14" spans="1:1023" ht="12.75" customHeight="1" x14ac:dyDescent="0.2">
      <c r="A14" s="364" t="str">
        <f>'PLANILHA ORÇAMENTARIA'!A15</f>
        <v>1.1</v>
      </c>
      <c r="B14" s="365"/>
      <c r="C14" s="370" t="str">
        <f>'PLANILHA ORÇAMENTARIA'!D15</f>
        <v>FORNECIMENTO E COLOCAÇÃO DE PLACA DE OBRA EM CHAPA GALVANIZADA (3,00 X 1,5 0 M) - EM CHAPA GALVANIZADA 0,26 AFIXADAS COM REBITES 540 E PARAFUSOS 3/8, EM ESTRUTURA METÁLICA VIGA U 2" ENRIJECIDA COM METALON 20 X 20, SUPORTE EM EUCALIPTO AUTOCLAVADO PINTADAS.</v>
      </c>
      <c r="D14" s="370"/>
      <c r="E14" s="370"/>
      <c r="F14" s="370"/>
      <c r="G14" s="370"/>
      <c r="H14" s="371"/>
    </row>
    <row r="15" spans="1:1023" x14ac:dyDescent="0.2">
      <c r="A15" s="366"/>
      <c r="B15" s="367"/>
      <c r="C15" s="381"/>
      <c r="D15" s="381"/>
      <c r="E15" s="381"/>
      <c r="F15" s="381"/>
      <c r="G15" s="381"/>
      <c r="H15" s="382"/>
    </row>
    <row r="16" spans="1:1023" x14ac:dyDescent="0.2">
      <c r="A16" s="366"/>
      <c r="B16" s="367"/>
      <c r="C16" s="161" t="s">
        <v>740</v>
      </c>
      <c r="D16" s="161" t="s">
        <v>741</v>
      </c>
      <c r="E16" s="161"/>
      <c r="F16" s="161"/>
      <c r="G16" s="161"/>
      <c r="H16" s="162"/>
    </row>
    <row r="17" spans="1:8" x14ac:dyDescent="0.2">
      <c r="A17" s="366"/>
      <c r="B17" s="367"/>
      <c r="C17" s="161" t="s">
        <v>742</v>
      </c>
      <c r="D17" s="169">
        <v>1</v>
      </c>
      <c r="E17" s="161"/>
      <c r="F17" s="161"/>
      <c r="G17" s="161"/>
      <c r="H17" s="162"/>
    </row>
    <row r="18" spans="1:8" x14ac:dyDescent="0.2">
      <c r="A18" s="368"/>
      <c r="B18" s="369"/>
      <c r="C18" s="372" t="s">
        <v>743</v>
      </c>
      <c r="D18" s="373"/>
      <c r="E18" s="164"/>
      <c r="F18" s="164"/>
      <c r="G18" s="164"/>
      <c r="H18" s="165"/>
    </row>
    <row r="19" spans="1:8" ht="12.75" customHeight="1" x14ac:dyDescent="0.2">
      <c r="A19" s="364" t="str">
        <f>'PLANILHA ORÇAMENTARIA'!A16</f>
        <v>1.2</v>
      </c>
      <c r="B19" s="365"/>
      <c r="C19" s="370" t="str">
        <f>'PLANILHA ORÇAMENTARIA'!D16</f>
        <v>INSTALAÇÃO PROVISÓRIA DE ÁGUA</v>
      </c>
      <c r="D19" s="370"/>
      <c r="E19" s="370"/>
      <c r="F19" s="370"/>
      <c r="G19" s="370"/>
      <c r="H19" s="371"/>
    </row>
    <row r="20" spans="1:8" x14ac:dyDescent="0.2">
      <c r="A20" s="366"/>
      <c r="B20" s="367"/>
      <c r="C20" s="161" t="s">
        <v>740</v>
      </c>
      <c r="D20" s="161" t="s">
        <v>741</v>
      </c>
      <c r="E20" s="161"/>
      <c r="F20" s="161"/>
      <c r="G20" s="161"/>
      <c r="H20" s="162"/>
    </row>
    <row r="21" spans="1:8" x14ac:dyDescent="0.2">
      <c r="A21" s="366"/>
      <c r="B21" s="367"/>
      <c r="C21" s="161" t="s">
        <v>742</v>
      </c>
      <c r="D21" s="169">
        <v>1</v>
      </c>
      <c r="E21" s="161"/>
      <c r="F21" s="161"/>
      <c r="G21" s="161"/>
      <c r="H21" s="162"/>
    </row>
    <row r="22" spans="1:8" x14ac:dyDescent="0.2">
      <c r="A22" s="368"/>
      <c r="B22" s="369"/>
      <c r="C22" s="372" t="s">
        <v>745</v>
      </c>
      <c r="D22" s="373"/>
      <c r="E22" s="164"/>
      <c r="F22" s="164"/>
      <c r="G22" s="164"/>
      <c r="H22" s="165"/>
    </row>
    <row r="23" spans="1:8" x14ac:dyDescent="0.2">
      <c r="A23" s="364" t="str">
        <f>'PLANILHA ORÇAMENTARIA'!A17</f>
        <v>1.3</v>
      </c>
      <c r="B23" s="365"/>
      <c r="C23" s="370" t="str">
        <f>'PLANILHA ORÇAMENTARIA'!D17</f>
        <v>ENTRADA PROVISORIA DE ENERGIA ELETRICA AEREA TRIFASICA 40A EM POSTE MADEIRA</v>
      </c>
      <c r="D23" s="370"/>
      <c r="E23" s="370"/>
      <c r="F23" s="370"/>
      <c r="G23" s="370"/>
      <c r="H23" s="371"/>
    </row>
    <row r="24" spans="1:8" x14ac:dyDescent="0.2">
      <c r="A24" s="366"/>
      <c r="B24" s="367"/>
      <c r="C24" s="161" t="s">
        <v>740</v>
      </c>
      <c r="D24" s="161" t="s">
        <v>741</v>
      </c>
      <c r="E24" s="161"/>
      <c r="F24" s="161"/>
      <c r="G24" s="161"/>
      <c r="H24" s="162"/>
    </row>
    <row r="25" spans="1:8" x14ac:dyDescent="0.2">
      <c r="A25" s="366"/>
      <c r="B25" s="367"/>
      <c r="C25" s="161" t="s">
        <v>742</v>
      </c>
      <c r="D25" s="169">
        <v>1</v>
      </c>
      <c r="E25" s="161"/>
      <c r="F25" s="161"/>
      <c r="G25" s="161"/>
      <c r="H25" s="162"/>
    </row>
    <row r="26" spans="1:8" x14ac:dyDescent="0.2">
      <c r="A26" s="368"/>
      <c r="B26" s="369"/>
      <c r="C26" s="372" t="s">
        <v>746</v>
      </c>
      <c r="D26" s="373"/>
      <c r="E26" s="164"/>
      <c r="F26" s="164"/>
      <c r="G26" s="164"/>
      <c r="H26" s="165"/>
    </row>
    <row r="27" spans="1:8" ht="12.75" customHeight="1" x14ac:dyDescent="0.2">
      <c r="A27" s="364" t="str">
        <f>'PLANILHA ORÇAMENTARIA'!A18</f>
        <v>1.4</v>
      </c>
      <c r="B27" s="365"/>
      <c r="C27" s="370" t="str">
        <f>'PLANILHA ORÇAMENTARIA'!D18</f>
        <v>INSTALAÇÕES PROVISÓRIAS DE ESGOTO</v>
      </c>
      <c r="D27" s="370"/>
      <c r="E27" s="370"/>
      <c r="F27" s="370"/>
      <c r="G27" s="370"/>
      <c r="H27" s="371"/>
    </row>
    <row r="28" spans="1:8" x14ac:dyDescent="0.2">
      <c r="A28" s="366"/>
      <c r="B28" s="367"/>
      <c r="C28" s="161" t="s">
        <v>740</v>
      </c>
      <c r="D28" s="161" t="s">
        <v>741</v>
      </c>
      <c r="E28" s="161"/>
      <c r="F28" s="161"/>
      <c r="G28" s="161"/>
      <c r="H28" s="162"/>
    </row>
    <row r="29" spans="1:8" x14ac:dyDescent="0.2">
      <c r="A29" s="366"/>
      <c r="B29" s="367"/>
      <c r="C29" s="161" t="s">
        <v>742</v>
      </c>
      <c r="D29" s="169">
        <v>1</v>
      </c>
      <c r="E29" s="161"/>
      <c r="F29" s="161"/>
      <c r="G29" s="161"/>
      <c r="H29" s="162"/>
    </row>
    <row r="30" spans="1:8" x14ac:dyDescent="0.2">
      <c r="A30" s="368"/>
      <c r="B30" s="369"/>
      <c r="C30" s="372" t="s">
        <v>747</v>
      </c>
      <c r="D30" s="373"/>
      <c r="E30" s="164"/>
      <c r="F30" s="164"/>
      <c r="G30" s="164"/>
      <c r="H30" s="165"/>
    </row>
    <row r="31" spans="1:8" ht="12.75" customHeight="1" x14ac:dyDescent="0.2">
      <c r="A31" s="364" t="str">
        <f>'PLANILHA ORÇAMENTARIA'!A19</f>
        <v>1.5</v>
      </c>
      <c r="B31" s="365"/>
      <c r="C31" s="370" t="str">
        <f>'PLANILHA ORÇAMENTARIA'!D19</f>
        <v>EXECUÇÃO DE DEPÓSITO EM CANTEIRO DE OBRA EM CHAPA DE MADEIRA COMPENSADA, INCLUSO MOBILIÁRIO.</v>
      </c>
      <c r="D31" s="370"/>
      <c r="E31" s="370"/>
      <c r="F31" s="370"/>
      <c r="G31" s="370"/>
      <c r="H31" s="371"/>
    </row>
    <row r="32" spans="1:8" x14ac:dyDescent="0.2">
      <c r="A32" s="366"/>
      <c r="B32" s="367"/>
      <c r="C32" s="161" t="s">
        <v>740</v>
      </c>
      <c r="D32" s="161" t="s">
        <v>696</v>
      </c>
      <c r="E32" s="161"/>
      <c r="F32" s="161"/>
      <c r="G32" s="161"/>
      <c r="H32" s="162"/>
    </row>
    <row r="33" spans="1:8" x14ac:dyDescent="0.2">
      <c r="A33" s="366"/>
      <c r="B33" s="367"/>
      <c r="C33" s="161" t="s">
        <v>742</v>
      </c>
      <c r="D33" s="169">
        <f>'PLANILHA ORÇAMENTARIA'!F19</f>
        <v>10</v>
      </c>
      <c r="E33" s="161"/>
      <c r="F33" s="161"/>
      <c r="G33" s="161"/>
      <c r="H33" s="162"/>
    </row>
    <row r="34" spans="1:8" x14ac:dyDescent="0.2">
      <c r="A34" s="368"/>
      <c r="B34" s="369"/>
      <c r="C34" s="372" t="s">
        <v>949</v>
      </c>
      <c r="D34" s="373"/>
      <c r="E34" s="373"/>
      <c r="F34" s="373"/>
      <c r="G34" s="373"/>
      <c r="H34" s="374"/>
    </row>
    <row r="35" spans="1:8" ht="12.75" customHeight="1" x14ac:dyDescent="0.2">
      <c r="A35" s="364" t="str">
        <f>'PLANILHA ORÇAMENTARIA'!A20</f>
        <v>1.6</v>
      </c>
      <c r="B35" s="365"/>
      <c r="C35" s="370" t="str">
        <f>'PLANILHA ORÇAMENTARIA'!D20</f>
        <v>EXECUÇÃO DE ESCRITÓRIO EM CANTEIRO DE OBRA EM CHAPA DE MADEIRA COMPENSADA, INCLUSO MOBILIÁRIO E EQUIPAMENTOS.</v>
      </c>
      <c r="D35" s="370"/>
      <c r="E35" s="370"/>
      <c r="F35" s="370"/>
      <c r="G35" s="370"/>
      <c r="H35" s="371"/>
    </row>
    <row r="36" spans="1:8" x14ac:dyDescent="0.2">
      <c r="A36" s="366"/>
      <c r="B36" s="367"/>
      <c r="C36" s="161" t="s">
        <v>740</v>
      </c>
      <c r="D36" s="161" t="s">
        <v>696</v>
      </c>
      <c r="E36" s="161"/>
      <c r="F36" s="161"/>
      <c r="G36" s="161"/>
      <c r="H36" s="162"/>
    </row>
    <row r="37" spans="1:8" x14ac:dyDescent="0.2">
      <c r="A37" s="366"/>
      <c r="B37" s="367"/>
      <c r="C37" s="161" t="s">
        <v>742</v>
      </c>
      <c r="D37" s="169">
        <f>'PLANILHA ORÇAMENTARIA'!F20</f>
        <v>8</v>
      </c>
      <c r="E37" s="161"/>
      <c r="F37" s="161"/>
      <c r="G37" s="161"/>
      <c r="H37" s="162"/>
    </row>
    <row r="38" spans="1:8" x14ac:dyDescent="0.2">
      <c r="A38" s="368"/>
      <c r="B38" s="369"/>
      <c r="C38" s="372" t="s">
        <v>949</v>
      </c>
      <c r="D38" s="373"/>
      <c r="E38" s="373"/>
      <c r="F38" s="373"/>
      <c r="G38" s="373"/>
      <c r="H38" s="374"/>
    </row>
    <row r="39" spans="1:8" ht="12.75" customHeight="1" x14ac:dyDescent="0.2">
      <c r="A39" s="364" t="str">
        <f>'PLANILHA ORÇAMENTARIA'!A21</f>
        <v>1.7</v>
      </c>
      <c r="B39" s="365"/>
      <c r="C39" s="370" t="str">
        <f>'PLANILHA ORÇAMENTARIA'!D21</f>
        <v>EXECUÇÃO DE SANITÁRIO E VESTIÁRIO EM CANTEIRO DE OBRA EM CHAPA DE MADEIRA COMPENSADA, INCLUSO MOBILIÁRIO.</v>
      </c>
      <c r="D39" s="370"/>
      <c r="E39" s="370"/>
      <c r="F39" s="370"/>
      <c r="G39" s="370"/>
      <c r="H39" s="371"/>
    </row>
    <row r="40" spans="1:8" x14ac:dyDescent="0.2">
      <c r="A40" s="366"/>
      <c r="B40" s="367"/>
      <c r="C40" s="161" t="s">
        <v>740</v>
      </c>
      <c r="D40" s="161" t="s">
        <v>696</v>
      </c>
      <c r="E40" s="161"/>
      <c r="F40" s="161"/>
      <c r="G40" s="161"/>
      <c r="H40" s="162"/>
    </row>
    <row r="41" spans="1:8" x14ac:dyDescent="0.2">
      <c r="A41" s="366"/>
      <c r="B41" s="367"/>
      <c r="C41" s="161" t="s">
        <v>742</v>
      </c>
      <c r="D41" s="169">
        <f>'PLANILHA ORÇAMENTARIA'!F21</f>
        <v>6</v>
      </c>
      <c r="E41" s="161"/>
      <c r="F41" s="161"/>
      <c r="G41" s="161"/>
      <c r="H41" s="162"/>
    </row>
    <row r="42" spans="1:8" ht="21.75" customHeight="1" x14ac:dyDescent="0.2">
      <c r="A42" s="368"/>
      <c r="B42" s="369"/>
      <c r="C42" s="372" t="s">
        <v>949</v>
      </c>
      <c r="D42" s="373"/>
      <c r="E42" s="373"/>
      <c r="F42" s="373"/>
      <c r="G42" s="373"/>
      <c r="H42" s="374"/>
    </row>
    <row r="43" spans="1:8" ht="20.25" customHeight="1" x14ac:dyDescent="0.2">
      <c r="A43" s="364" t="str">
        <f>'PLANILHA ORÇAMENTARIA'!A22</f>
        <v>1.8</v>
      </c>
      <c r="B43" s="365"/>
      <c r="C43" s="370" t="str">
        <f>'PLANILHA ORÇAMENTARIA'!D22</f>
        <v>EXECUÇÃO DE REFEITÓRIO EM CANTEIRO DE OBRA EM CHAPA DE MADEIRA COMPENSADA, INCLUSO MOBILIÁRIO E EQUIPAMENTOS.</v>
      </c>
      <c r="D43" s="370"/>
      <c r="E43" s="370"/>
      <c r="F43" s="370"/>
      <c r="G43" s="370"/>
      <c r="H43" s="371"/>
    </row>
    <row r="44" spans="1:8" ht="14.25" customHeight="1" x14ac:dyDescent="0.2">
      <c r="A44" s="366"/>
      <c r="B44" s="367"/>
      <c r="C44" s="161" t="s">
        <v>740</v>
      </c>
      <c r="D44" s="161" t="s">
        <v>696</v>
      </c>
      <c r="E44" s="161"/>
      <c r="F44" s="161"/>
      <c r="G44" s="161"/>
      <c r="H44" s="162"/>
    </row>
    <row r="45" spans="1:8" x14ac:dyDescent="0.2">
      <c r="A45" s="366"/>
      <c r="B45" s="367"/>
      <c r="C45" s="161" t="s">
        <v>742</v>
      </c>
      <c r="D45" s="169">
        <f>'PLANILHA ORÇAMENTARIA'!F22</f>
        <v>10</v>
      </c>
      <c r="E45" s="161"/>
      <c r="F45" s="161"/>
      <c r="G45" s="161"/>
      <c r="H45" s="162"/>
    </row>
    <row r="46" spans="1:8" x14ac:dyDescent="0.2">
      <c r="A46" s="368"/>
      <c r="B46" s="369"/>
      <c r="C46" s="372" t="s">
        <v>949</v>
      </c>
      <c r="D46" s="373"/>
      <c r="E46" s="373"/>
      <c r="F46" s="373"/>
      <c r="G46" s="373"/>
      <c r="H46" s="374"/>
    </row>
    <row r="47" spans="1:8" ht="12.75" customHeight="1" x14ac:dyDescent="0.2">
      <c r="A47" s="364" t="str">
        <f>'PLANILHA ORÇAMENTARIA'!A23</f>
        <v>1.9</v>
      </c>
      <c r="B47" s="365"/>
      <c r="C47" s="370" t="str">
        <f>'PLANILHA ORÇAMENTARIA'!D23</f>
        <v>LOCAÇÃO CONVENCIONAL DE OBRA, UTILIZANDO GABARITO DE TÁBUAS CORRIDAS PONTALETADAS A CADA 2,00M.</v>
      </c>
      <c r="D47" s="370"/>
      <c r="E47" s="370"/>
      <c r="F47" s="370"/>
      <c r="G47" s="370"/>
      <c r="H47" s="371"/>
    </row>
    <row r="48" spans="1:8" x14ac:dyDescent="0.2">
      <c r="A48" s="366"/>
      <c r="B48" s="367"/>
      <c r="C48" s="161" t="s">
        <v>740</v>
      </c>
      <c r="D48" s="161" t="s">
        <v>696</v>
      </c>
      <c r="E48" s="161"/>
      <c r="F48" s="161"/>
      <c r="G48" s="161"/>
      <c r="H48" s="162"/>
    </row>
    <row r="49" spans="1:8" x14ac:dyDescent="0.2">
      <c r="A49" s="366"/>
      <c r="B49" s="367"/>
      <c r="C49" s="161" t="s">
        <v>742</v>
      </c>
      <c r="D49" s="169">
        <v>497.6</v>
      </c>
      <c r="E49" s="161"/>
      <c r="F49" s="161"/>
      <c r="G49" s="161"/>
      <c r="H49" s="162"/>
    </row>
    <row r="50" spans="1:8" x14ac:dyDescent="0.2">
      <c r="A50" s="368"/>
      <c r="B50" s="369"/>
      <c r="C50" s="372" t="s">
        <v>928</v>
      </c>
      <c r="D50" s="373"/>
      <c r="E50" s="373"/>
      <c r="F50" s="373"/>
      <c r="G50" s="373"/>
      <c r="H50" s="374"/>
    </row>
    <row r="51" spans="1:8" ht="12.75" customHeight="1" x14ac:dyDescent="0.2">
      <c r="A51" s="364" t="str">
        <f>'PLANILHA ORÇAMENTARIA'!A24</f>
        <v>1.10</v>
      </c>
      <c r="B51" s="365"/>
      <c r="C51" s="370" t="str">
        <f>'PLANILHA ORÇAMENTARIA'!D24</f>
        <v>LIMPEZA DE TERRENO COM REMOÇÃO DE CAMADA VEGETAL</v>
      </c>
      <c r="D51" s="370"/>
      <c r="E51" s="370"/>
      <c r="F51" s="370"/>
      <c r="G51" s="370"/>
      <c r="H51" s="371"/>
    </row>
    <row r="52" spans="1:8" x14ac:dyDescent="0.2">
      <c r="A52" s="366"/>
      <c r="B52" s="367"/>
      <c r="C52" s="161" t="s">
        <v>740</v>
      </c>
      <c r="D52" s="161" t="s">
        <v>696</v>
      </c>
      <c r="E52" s="161"/>
      <c r="F52" s="161"/>
      <c r="G52" s="161"/>
      <c r="H52" s="162"/>
    </row>
    <row r="53" spans="1:8" x14ac:dyDescent="0.2">
      <c r="A53" s="366"/>
      <c r="B53" s="367"/>
      <c r="C53" s="161" t="s">
        <v>742</v>
      </c>
      <c r="D53" s="169">
        <v>998.7</v>
      </c>
      <c r="E53" s="161"/>
      <c r="F53" s="161"/>
      <c r="G53" s="161"/>
      <c r="H53" s="162"/>
    </row>
    <row r="54" spans="1:8" x14ac:dyDescent="0.2">
      <c r="A54" s="368"/>
      <c r="B54" s="369"/>
      <c r="C54" s="372" t="s">
        <v>928</v>
      </c>
      <c r="D54" s="373"/>
      <c r="E54" s="373"/>
      <c r="F54" s="373"/>
      <c r="G54" s="373"/>
      <c r="H54" s="374"/>
    </row>
    <row r="55" spans="1:8" ht="12.75" customHeight="1" x14ac:dyDescent="0.2">
      <c r="A55" s="364" t="str">
        <f>'PLANILHA ORÇAMENTARIA'!A25</f>
        <v>1.11</v>
      </c>
      <c r="B55" s="365"/>
      <c r="C55" s="370" t="str">
        <f>'PLANILHA ORÇAMENTARIA'!D25</f>
        <v>TAPUME DE CHAPA DE MADEIRA COMPENSADA COM 6MM, COM ALTURA DE 2,20M</v>
      </c>
      <c r="D55" s="370"/>
      <c r="E55" s="370"/>
      <c r="F55" s="370"/>
      <c r="G55" s="370"/>
      <c r="H55" s="371"/>
    </row>
    <row r="56" spans="1:8" x14ac:dyDescent="0.2">
      <c r="A56" s="366"/>
      <c r="B56" s="367"/>
      <c r="C56" s="161" t="s">
        <v>740</v>
      </c>
      <c r="D56" s="161" t="s">
        <v>696</v>
      </c>
      <c r="E56" s="161"/>
      <c r="F56" s="161"/>
      <c r="G56" s="161"/>
      <c r="H56" s="162"/>
    </row>
    <row r="57" spans="1:8" x14ac:dyDescent="0.2">
      <c r="A57" s="366"/>
      <c r="B57" s="367"/>
      <c r="C57" s="161" t="s">
        <v>742</v>
      </c>
      <c r="D57" s="169">
        <f>'PLANILHA ORÇAMENTARIA'!F25</f>
        <v>155.1</v>
      </c>
      <c r="E57" s="161"/>
      <c r="F57" s="161"/>
      <c r="G57" s="161"/>
      <c r="H57" s="162"/>
    </row>
    <row r="58" spans="1:8" x14ac:dyDescent="0.2">
      <c r="A58" s="368"/>
      <c r="B58" s="369"/>
      <c r="C58" s="372" t="s">
        <v>948</v>
      </c>
      <c r="D58" s="373"/>
      <c r="E58" s="373"/>
      <c r="F58" s="373"/>
      <c r="G58" s="373"/>
      <c r="H58" s="374"/>
    </row>
    <row r="59" spans="1:8" x14ac:dyDescent="0.2">
      <c r="A59" s="379">
        <f>'PLANILHA ORÇAMENTARIA'!A27</f>
        <v>2</v>
      </c>
      <c r="B59" s="379"/>
      <c r="C59" s="380" t="str">
        <f>'PLANILHA ORÇAMENTARIA'!D27</f>
        <v>MOVIMENTO DE TERRAS PARA FUNDAÇÕES</v>
      </c>
      <c r="D59" s="380"/>
      <c r="E59" s="380"/>
      <c r="F59" s="380"/>
      <c r="G59" s="380"/>
      <c r="H59" s="380"/>
    </row>
    <row r="60" spans="1:8" x14ac:dyDescent="0.2">
      <c r="A60" s="399" t="str">
        <f>'PLANILHA ORÇAMENTARIA'!A28</f>
        <v>2.1</v>
      </c>
      <c r="B60" s="399"/>
      <c r="C60" s="400" t="str">
        <f>'PLANILHA ORÇAMENTARIA'!D28</f>
        <v>EDIFICAÇÃO</v>
      </c>
      <c r="D60" s="400"/>
      <c r="E60" s="400"/>
      <c r="F60" s="400"/>
      <c r="G60" s="400"/>
      <c r="H60" s="400"/>
    </row>
    <row r="61" spans="1:8" ht="12.75" customHeight="1" x14ac:dyDescent="0.2">
      <c r="A61" s="364" t="str">
        <f>'PLANILHA ORÇAMENTARIA'!A29</f>
        <v>2.1.1</v>
      </c>
      <c r="B61" s="365"/>
      <c r="C61" s="370" t="str">
        <f>'PLANILHA ORÇAMENTARIA'!D29</f>
        <v>ATERRO MANUAL PARA NIVELAMENTO DO TERRENO COM SOLO ARGILO-ARENOSO, EM CAMADAS DE 0,20 M E COMPACTAÇÃO MECANIZADA (NIVELAMENTO PARA ASSENTAMENTO DE RADIER).</v>
      </c>
      <c r="D61" s="370"/>
      <c r="E61" s="370"/>
      <c r="F61" s="370"/>
      <c r="G61" s="370"/>
      <c r="H61" s="371"/>
    </row>
    <row r="62" spans="1:8" x14ac:dyDescent="0.2">
      <c r="A62" s="366"/>
      <c r="B62" s="367"/>
      <c r="C62" s="381"/>
      <c r="D62" s="381"/>
      <c r="E62" s="381"/>
      <c r="F62" s="381"/>
      <c r="G62" s="381"/>
      <c r="H62" s="382"/>
    </row>
    <row r="63" spans="1:8" x14ac:dyDescent="0.2">
      <c r="A63" s="366"/>
      <c r="B63" s="367"/>
      <c r="C63" s="161" t="s">
        <v>740</v>
      </c>
      <c r="D63" s="161" t="s">
        <v>705</v>
      </c>
      <c r="E63" s="161"/>
      <c r="F63" s="161"/>
      <c r="G63" s="161"/>
      <c r="H63" s="162"/>
    </row>
    <row r="64" spans="1:8" x14ac:dyDescent="0.2">
      <c r="A64" s="366"/>
      <c r="B64" s="367"/>
      <c r="C64" s="161" t="s">
        <v>742</v>
      </c>
      <c r="D64" s="163" t="s">
        <v>1055</v>
      </c>
      <c r="E64" s="161"/>
      <c r="F64" s="161"/>
      <c r="G64" s="161"/>
      <c r="H64" s="162"/>
    </row>
    <row r="65" spans="1:8" x14ac:dyDescent="0.2">
      <c r="A65" s="368"/>
      <c r="B65" s="369"/>
      <c r="C65" s="372" t="s">
        <v>1054</v>
      </c>
      <c r="D65" s="373"/>
      <c r="E65" s="373"/>
      <c r="F65" s="373"/>
      <c r="G65" s="373"/>
      <c r="H65" s="374"/>
    </row>
    <row r="66" spans="1:8" ht="12.75" customHeight="1" x14ac:dyDescent="0.2">
      <c r="A66" s="364" t="str">
        <f>'PLANILHA ORÇAMENTARIA'!A30</f>
        <v>2.1.2</v>
      </c>
      <c r="B66" s="365"/>
      <c r="C66" s="370" t="str">
        <f>'PLANILHA ORÇAMENTARIA'!D30</f>
        <v>ESCAVAÇÃO MANUAL DE VALAS H &lt;= 1,50 M (PLUVIAL, ÁGUA FRIA, ESGOTO E ELÉTRICO).</v>
      </c>
      <c r="D66" s="370"/>
      <c r="E66" s="370"/>
      <c r="F66" s="370"/>
      <c r="G66" s="370"/>
      <c r="H66" s="371"/>
    </row>
    <row r="67" spans="1:8" x14ac:dyDescent="0.2">
      <c r="A67" s="366"/>
      <c r="B67" s="367"/>
      <c r="C67" s="161" t="s">
        <v>740</v>
      </c>
      <c r="D67" s="161" t="s">
        <v>705</v>
      </c>
      <c r="E67" s="161"/>
      <c r="F67" s="161"/>
      <c r="G67" s="161"/>
      <c r="H67" s="162"/>
    </row>
    <row r="68" spans="1:8" x14ac:dyDescent="0.2">
      <c r="A68" s="366"/>
      <c r="B68" s="367"/>
      <c r="C68" s="161" t="s">
        <v>742</v>
      </c>
      <c r="D68" s="163" t="s">
        <v>1068</v>
      </c>
      <c r="E68" s="161"/>
      <c r="F68" s="161"/>
      <c r="G68" s="161"/>
      <c r="H68" s="162"/>
    </row>
    <row r="69" spans="1:8" x14ac:dyDescent="0.2">
      <c r="A69" s="366"/>
      <c r="B69" s="367"/>
      <c r="C69" s="376" t="s">
        <v>1056</v>
      </c>
      <c r="D69" s="377"/>
      <c r="E69" s="377"/>
      <c r="F69" s="377"/>
      <c r="G69" s="377"/>
      <c r="H69" s="378"/>
    </row>
    <row r="70" spans="1:8" x14ac:dyDescent="0.2">
      <c r="A70" s="366"/>
      <c r="B70" s="367"/>
      <c r="C70" s="376" t="s">
        <v>1059</v>
      </c>
      <c r="D70" s="377"/>
      <c r="E70" s="377"/>
      <c r="F70" s="377"/>
      <c r="G70" s="377"/>
      <c r="H70" s="378"/>
    </row>
    <row r="71" spans="1:8" x14ac:dyDescent="0.2">
      <c r="A71" s="366"/>
      <c r="B71" s="367"/>
      <c r="C71" s="376" t="s">
        <v>1062</v>
      </c>
      <c r="D71" s="377"/>
      <c r="E71" s="377"/>
      <c r="F71" s="377"/>
      <c r="G71" s="377"/>
      <c r="H71" s="378"/>
    </row>
    <row r="72" spans="1:8" ht="16.5" customHeight="1" x14ac:dyDescent="0.2">
      <c r="A72" s="368"/>
      <c r="B72" s="369"/>
      <c r="C72" s="372" t="s">
        <v>1065</v>
      </c>
      <c r="D72" s="373"/>
      <c r="E72" s="373"/>
      <c r="F72" s="373"/>
      <c r="G72" s="373"/>
      <c r="H72" s="374"/>
    </row>
    <row r="73" spans="1:8" ht="12.75" customHeight="1" x14ac:dyDescent="0.2">
      <c r="A73" s="364" t="str">
        <f>'PLANILHA ORÇAMENTARIA'!A31</f>
        <v>2.1.3</v>
      </c>
      <c r="B73" s="365"/>
      <c r="C73" s="370" t="str">
        <f>'PLANILHA ORÇAMENTARIA'!D31</f>
        <v>REATERRO DE VALA COM COMPACTAÇÃO MANUAL, COM MATERIAL DA OBRA</v>
      </c>
      <c r="D73" s="370"/>
      <c r="E73" s="370"/>
      <c r="F73" s="370"/>
      <c r="G73" s="370"/>
      <c r="H73" s="371"/>
    </row>
    <row r="74" spans="1:8" x14ac:dyDescent="0.2">
      <c r="A74" s="366"/>
      <c r="B74" s="367"/>
      <c r="C74" s="161" t="s">
        <v>740</v>
      </c>
      <c r="D74" s="161" t="s">
        <v>705</v>
      </c>
      <c r="E74" s="161"/>
      <c r="F74" s="161"/>
      <c r="G74" s="161"/>
      <c r="H74" s="162"/>
    </row>
    <row r="75" spans="1:8" x14ac:dyDescent="0.2">
      <c r="A75" s="366"/>
      <c r="B75" s="367"/>
      <c r="C75" s="161" t="s">
        <v>742</v>
      </c>
      <c r="D75" s="161" t="s">
        <v>1069</v>
      </c>
      <c r="E75" s="161"/>
      <c r="F75" s="161"/>
      <c r="G75" s="161"/>
      <c r="H75" s="162"/>
    </row>
    <row r="76" spans="1:8" x14ac:dyDescent="0.2">
      <c r="A76" s="366"/>
      <c r="B76" s="367"/>
      <c r="C76" s="376" t="s">
        <v>1057</v>
      </c>
      <c r="D76" s="377"/>
      <c r="E76" s="377"/>
      <c r="F76" s="377"/>
      <c r="G76" s="377"/>
      <c r="H76" s="378"/>
    </row>
    <row r="77" spans="1:8" x14ac:dyDescent="0.2">
      <c r="A77" s="366"/>
      <c r="B77" s="367"/>
      <c r="C77" s="376" t="s">
        <v>1060</v>
      </c>
      <c r="D77" s="377"/>
      <c r="E77" s="377"/>
      <c r="F77" s="377"/>
      <c r="G77" s="377"/>
      <c r="H77" s="378"/>
    </row>
    <row r="78" spans="1:8" x14ac:dyDescent="0.2">
      <c r="A78" s="366"/>
      <c r="B78" s="367"/>
      <c r="C78" s="376" t="s">
        <v>1063</v>
      </c>
      <c r="D78" s="377"/>
      <c r="E78" s="377"/>
      <c r="F78" s="377"/>
      <c r="G78" s="377"/>
      <c r="H78" s="378"/>
    </row>
    <row r="79" spans="1:8" x14ac:dyDescent="0.2">
      <c r="A79" s="368"/>
      <c r="B79" s="369"/>
      <c r="C79" s="372" t="s">
        <v>1066</v>
      </c>
      <c r="D79" s="373"/>
      <c r="E79" s="373"/>
      <c r="F79" s="373"/>
      <c r="G79" s="373"/>
      <c r="H79" s="374"/>
    </row>
    <row r="80" spans="1:8" ht="12.75" customHeight="1" x14ac:dyDescent="0.2">
      <c r="A80" s="364" t="str">
        <f>'PLANILHA ORÇAMENTARIA'!A32</f>
        <v>2.1.4</v>
      </c>
      <c r="B80" s="365"/>
      <c r="C80" s="370" t="str">
        <f>'PLANILHA ORÇAMENTARIA'!D32</f>
        <v>TRANSPORTE DE MATERIAL DE QUALQUER NATUREZA CARRINHO DE MÃO DMT &lt;= 50 M</v>
      </c>
      <c r="D80" s="370"/>
      <c r="E80" s="370"/>
      <c r="F80" s="370"/>
      <c r="G80" s="370"/>
      <c r="H80" s="371"/>
    </row>
    <row r="81" spans="1:8" x14ac:dyDescent="0.2">
      <c r="A81" s="366"/>
      <c r="B81" s="367"/>
      <c r="C81" s="161" t="s">
        <v>740</v>
      </c>
      <c r="D81" s="161" t="s">
        <v>705</v>
      </c>
      <c r="E81" s="161"/>
      <c r="F81" s="161"/>
      <c r="G81" s="161"/>
      <c r="H81" s="162"/>
    </row>
    <row r="82" spans="1:8" x14ac:dyDescent="0.2">
      <c r="A82" s="366"/>
      <c r="B82" s="367"/>
      <c r="C82" s="161" t="s">
        <v>742</v>
      </c>
      <c r="D82" s="163" t="s">
        <v>1070</v>
      </c>
      <c r="E82" s="161"/>
      <c r="F82" s="161"/>
      <c r="G82" s="161"/>
      <c r="H82" s="162"/>
    </row>
    <row r="83" spans="1:8" x14ac:dyDescent="0.2">
      <c r="A83" s="366"/>
      <c r="B83" s="367"/>
      <c r="C83" s="376" t="s">
        <v>1058</v>
      </c>
      <c r="D83" s="377"/>
      <c r="E83" s="377"/>
      <c r="F83" s="377"/>
      <c r="G83" s="377"/>
      <c r="H83" s="378"/>
    </row>
    <row r="84" spans="1:8" x14ac:dyDescent="0.2">
      <c r="A84" s="366"/>
      <c r="B84" s="367"/>
      <c r="C84" s="376" t="s">
        <v>1061</v>
      </c>
      <c r="D84" s="377"/>
      <c r="E84" s="377"/>
      <c r="F84" s="377"/>
      <c r="G84" s="377"/>
      <c r="H84" s="378"/>
    </row>
    <row r="85" spans="1:8" x14ac:dyDescent="0.2">
      <c r="A85" s="366"/>
      <c r="B85" s="367"/>
      <c r="C85" s="376" t="s">
        <v>1064</v>
      </c>
      <c r="D85" s="377"/>
      <c r="E85" s="377"/>
      <c r="F85" s="377"/>
      <c r="G85" s="377"/>
      <c r="H85" s="378"/>
    </row>
    <row r="86" spans="1:8" x14ac:dyDescent="0.2">
      <c r="A86" s="368"/>
      <c r="B86" s="369"/>
      <c r="C86" s="372" t="s">
        <v>1067</v>
      </c>
      <c r="D86" s="373"/>
      <c r="E86" s="373"/>
      <c r="F86" s="373"/>
      <c r="G86" s="373"/>
      <c r="H86" s="374"/>
    </row>
    <row r="87" spans="1:8" x14ac:dyDescent="0.2">
      <c r="A87" s="399" t="str">
        <f>'PLANILHA ORÇAMENTARIA'!A33</f>
        <v>2.2</v>
      </c>
      <c r="B87" s="399"/>
      <c r="C87" s="400" t="str">
        <f>'PLANILHA ORÇAMENTARIA'!D33</f>
        <v>MURO DE DIVISA E MURETAS - INCLUSO IMPLANTAÇÃO</v>
      </c>
      <c r="D87" s="400"/>
      <c r="E87" s="400"/>
      <c r="F87" s="400"/>
      <c r="G87" s="400"/>
      <c r="H87" s="400"/>
    </row>
    <row r="88" spans="1:8" ht="12.75" customHeight="1" x14ac:dyDescent="0.2">
      <c r="A88" s="364" t="str">
        <f>'PLANILHA ORÇAMENTARIA'!A34</f>
        <v>2.2.1</v>
      </c>
      <c r="B88" s="365"/>
      <c r="C88" s="370" t="str">
        <f>'PLANILHA ORÇAMENTARIA'!D34</f>
        <v>ESCAVAÇÃO MANUAL DE VALAS H &lt;= 1,50 M</v>
      </c>
      <c r="D88" s="370"/>
      <c r="E88" s="370"/>
      <c r="F88" s="370"/>
      <c r="G88" s="370"/>
      <c r="H88" s="371"/>
    </row>
    <row r="89" spans="1:8" x14ac:dyDescent="0.2">
      <c r="A89" s="366"/>
      <c r="B89" s="367"/>
      <c r="C89" s="161" t="s">
        <v>740</v>
      </c>
      <c r="D89" s="161" t="s">
        <v>705</v>
      </c>
      <c r="E89" s="161"/>
      <c r="F89" s="161"/>
      <c r="G89" s="161"/>
      <c r="H89" s="162"/>
    </row>
    <row r="90" spans="1:8" x14ac:dyDescent="0.2">
      <c r="A90" s="366"/>
      <c r="B90" s="367"/>
      <c r="C90" s="161" t="s">
        <v>742</v>
      </c>
      <c r="D90" s="163" t="s">
        <v>1008</v>
      </c>
      <c r="E90" s="161"/>
      <c r="F90" s="161"/>
      <c r="G90" s="161"/>
      <c r="H90" s="162"/>
    </row>
    <row r="91" spans="1:8" x14ac:dyDescent="0.2">
      <c r="A91" s="366"/>
      <c r="B91" s="367"/>
      <c r="C91" s="376" t="s">
        <v>1007</v>
      </c>
      <c r="D91" s="377"/>
      <c r="E91" s="377"/>
      <c r="F91" s="377"/>
      <c r="G91" s="377"/>
      <c r="H91" s="378"/>
    </row>
    <row r="92" spans="1:8" x14ac:dyDescent="0.2">
      <c r="A92" s="366"/>
      <c r="B92" s="367"/>
      <c r="C92" s="376" t="s">
        <v>1009</v>
      </c>
      <c r="D92" s="377"/>
      <c r="E92" s="377"/>
      <c r="F92" s="377"/>
      <c r="G92" s="377"/>
      <c r="H92" s="378"/>
    </row>
    <row r="93" spans="1:8" ht="12.75" customHeight="1" x14ac:dyDescent="0.2">
      <c r="A93" s="364" t="str">
        <f>'PLANILHA ORÇAMENTARIA'!A35</f>
        <v>2.2.2</v>
      </c>
      <c r="B93" s="365"/>
      <c r="C93" s="370" t="str">
        <f>'PLANILHA ORÇAMENTARIA'!D35</f>
        <v>REATERRO MANUAL DE VALAS</v>
      </c>
      <c r="D93" s="370"/>
      <c r="E93" s="370"/>
      <c r="F93" s="370"/>
      <c r="G93" s="370"/>
      <c r="H93" s="371"/>
    </row>
    <row r="94" spans="1:8" x14ac:dyDescent="0.2">
      <c r="A94" s="366"/>
      <c r="B94" s="367"/>
      <c r="C94" s="161" t="s">
        <v>740</v>
      </c>
      <c r="D94" s="161" t="s">
        <v>705</v>
      </c>
      <c r="E94" s="161"/>
      <c r="F94" s="161"/>
      <c r="G94" s="161"/>
      <c r="H94" s="162"/>
    </row>
    <row r="95" spans="1:8" x14ac:dyDescent="0.2">
      <c r="A95" s="366"/>
      <c r="B95" s="367"/>
      <c r="C95" s="161" t="s">
        <v>742</v>
      </c>
      <c r="D95" s="163" t="s">
        <v>1014</v>
      </c>
      <c r="E95" s="161"/>
      <c r="F95" s="161"/>
      <c r="G95" s="161"/>
      <c r="H95" s="162"/>
    </row>
    <row r="96" spans="1:8" x14ac:dyDescent="0.2">
      <c r="A96" s="366"/>
      <c r="B96" s="367"/>
      <c r="C96" s="376" t="s">
        <v>1010</v>
      </c>
      <c r="D96" s="377"/>
      <c r="E96" s="377"/>
      <c r="F96" s="377"/>
      <c r="G96" s="377"/>
      <c r="H96" s="378"/>
    </row>
    <row r="97" spans="1:8" x14ac:dyDescent="0.2">
      <c r="A97" s="368"/>
      <c r="B97" s="369"/>
      <c r="C97" s="376" t="s">
        <v>1011</v>
      </c>
      <c r="D97" s="377"/>
      <c r="E97" s="377"/>
      <c r="F97" s="377"/>
      <c r="G97" s="377"/>
      <c r="H97" s="378"/>
    </row>
    <row r="98" spans="1:8" x14ac:dyDescent="0.2">
      <c r="A98" s="364" t="str">
        <f>'PLANILHA ORÇAMENTARIA'!A36</f>
        <v>2.2.3</v>
      </c>
      <c r="B98" s="365"/>
      <c r="C98" s="370" t="str">
        <f>'PLANILHA ORÇAMENTARIA'!D36</f>
        <v>TRANSPORTE DE MATERIAL DE QUALQUER NATUREZA CARRINHO DE MÃO DMT &lt;= 50 M</v>
      </c>
      <c r="D98" s="370"/>
      <c r="E98" s="370"/>
      <c r="F98" s="370"/>
      <c r="G98" s="370"/>
      <c r="H98" s="371"/>
    </row>
    <row r="99" spans="1:8" x14ac:dyDescent="0.2">
      <c r="A99" s="366"/>
      <c r="B99" s="367"/>
      <c r="C99" s="161" t="s">
        <v>740</v>
      </c>
      <c r="D99" s="161" t="s">
        <v>705</v>
      </c>
      <c r="E99" s="161"/>
      <c r="F99" s="161"/>
      <c r="G99" s="161"/>
      <c r="H99" s="162"/>
    </row>
    <row r="100" spans="1:8" x14ac:dyDescent="0.2">
      <c r="A100" s="366"/>
      <c r="B100" s="367"/>
      <c r="C100" s="161" t="s">
        <v>742</v>
      </c>
      <c r="D100" s="163" t="s">
        <v>1015</v>
      </c>
      <c r="E100" s="161"/>
      <c r="F100" s="161"/>
      <c r="G100" s="161"/>
      <c r="H100" s="162"/>
    </row>
    <row r="101" spans="1:8" x14ac:dyDescent="0.2">
      <c r="A101" s="366"/>
      <c r="B101" s="367"/>
      <c r="C101" s="376" t="s">
        <v>1012</v>
      </c>
      <c r="D101" s="377"/>
      <c r="E101" s="377"/>
      <c r="F101" s="377"/>
      <c r="G101" s="377"/>
      <c r="H101" s="378"/>
    </row>
    <row r="102" spans="1:8" ht="27" customHeight="1" x14ac:dyDescent="0.2">
      <c r="A102" s="368"/>
      <c r="B102" s="369"/>
      <c r="C102" s="376" t="s">
        <v>1013</v>
      </c>
      <c r="D102" s="377"/>
      <c r="E102" s="377"/>
      <c r="F102" s="377"/>
      <c r="G102" s="377"/>
      <c r="H102" s="378"/>
    </row>
    <row r="103" spans="1:8" ht="18.75" customHeight="1" x14ac:dyDescent="0.2">
      <c r="A103" s="379">
        <f>'PLANILHA ORÇAMENTARIA'!A38</f>
        <v>3</v>
      </c>
      <c r="B103" s="379"/>
      <c r="C103" s="380" t="str">
        <f>'PLANILHA ORÇAMENTARIA'!D38</f>
        <v>FUNDAÇÕES</v>
      </c>
      <c r="D103" s="380"/>
      <c r="E103" s="380"/>
      <c r="F103" s="380"/>
      <c r="G103" s="380"/>
      <c r="H103" s="380"/>
    </row>
    <row r="104" spans="1:8" x14ac:dyDescent="0.2">
      <c r="A104" s="399" t="str">
        <f>'PLANILHA ORÇAMENTARIA'!A39</f>
        <v>3.1</v>
      </c>
      <c r="B104" s="399"/>
      <c r="C104" s="400" t="str">
        <f>'PLANILHA ORÇAMENTARIA'!D39</f>
        <v>CONCRETO ARMADO PARA FUNDAÇÕES - RADIER</v>
      </c>
      <c r="D104" s="400"/>
      <c r="E104" s="400"/>
      <c r="F104" s="400"/>
      <c r="G104" s="400"/>
      <c r="H104" s="400"/>
    </row>
    <row r="105" spans="1:8" x14ac:dyDescent="0.2">
      <c r="A105" s="364" t="str">
        <f>'PLANILHA ORÇAMENTARIA'!A40</f>
        <v>3.1.1</v>
      </c>
      <c r="B105" s="365"/>
      <c r="C105" s="370" t="str">
        <f>'PLANILHA ORÇAMENTARIA'!D40</f>
        <v>APLICAÇÃO DE LONA PRETA, ESP. 150 MICRAS, INCLUSIVE FORNECIMENTO.</v>
      </c>
      <c r="D105" s="370"/>
      <c r="E105" s="370"/>
      <c r="F105" s="370"/>
      <c r="G105" s="370"/>
      <c r="H105" s="371"/>
    </row>
    <row r="106" spans="1:8" x14ac:dyDescent="0.2">
      <c r="A106" s="366"/>
      <c r="B106" s="367"/>
      <c r="C106" s="161" t="s">
        <v>740</v>
      </c>
      <c r="D106" s="161" t="s">
        <v>696</v>
      </c>
      <c r="E106" s="161"/>
      <c r="F106" s="161"/>
      <c r="G106" s="161"/>
      <c r="H106" s="162"/>
    </row>
    <row r="107" spans="1:8" x14ac:dyDescent="0.2">
      <c r="A107" s="366"/>
      <c r="B107" s="367"/>
      <c r="C107" s="161" t="s">
        <v>742</v>
      </c>
      <c r="D107" s="169">
        <f>'PLANILHA ORÇAMENTARIA'!F40</f>
        <v>497.6</v>
      </c>
      <c r="E107" s="161"/>
      <c r="F107" s="161"/>
      <c r="G107" s="161"/>
      <c r="H107" s="162"/>
    </row>
    <row r="108" spans="1:8" x14ac:dyDescent="0.2">
      <c r="A108" s="368"/>
      <c r="B108" s="369"/>
      <c r="C108" s="372" t="s">
        <v>1089</v>
      </c>
      <c r="D108" s="373"/>
      <c r="E108" s="373"/>
      <c r="F108" s="373"/>
      <c r="G108" s="373"/>
      <c r="H108" s="374"/>
    </row>
    <row r="109" spans="1:8" x14ac:dyDescent="0.2">
      <c r="A109" s="364" t="str">
        <f>'PLANILHA ORÇAMENTARIA'!A41</f>
        <v>3.1.2</v>
      </c>
      <c r="B109" s="365"/>
      <c r="C109" s="370" t="str">
        <f>'PLANILHA ORÇAMENTARIA'!D41</f>
        <v>FORMA E DESFORMA DE TÁBUA E SARRAFO, REAPROVEITAMENTO (3X) (FUNDAÇÃO)</v>
      </c>
      <c r="D109" s="370"/>
      <c r="E109" s="370"/>
      <c r="F109" s="370"/>
      <c r="G109" s="370"/>
      <c r="H109" s="371"/>
    </row>
    <row r="110" spans="1:8" x14ac:dyDescent="0.2">
      <c r="A110" s="366"/>
      <c r="B110" s="367"/>
      <c r="C110" s="161" t="s">
        <v>740</v>
      </c>
      <c r="D110" s="161" t="s">
        <v>696</v>
      </c>
      <c r="E110" s="161"/>
      <c r="F110" s="161"/>
      <c r="G110" s="161"/>
      <c r="H110" s="162"/>
    </row>
    <row r="111" spans="1:8" x14ac:dyDescent="0.2">
      <c r="A111" s="366"/>
      <c r="B111" s="367"/>
      <c r="C111" s="161" t="s">
        <v>742</v>
      </c>
      <c r="D111" s="163">
        <f>'PLANILHA ORÇAMENTARIA'!F41</f>
        <v>33.36</v>
      </c>
      <c r="E111" s="161"/>
      <c r="F111" s="161"/>
      <c r="G111" s="161"/>
      <c r="H111" s="162"/>
    </row>
    <row r="112" spans="1:8" x14ac:dyDescent="0.2">
      <c r="A112" s="368"/>
      <c r="B112" s="369"/>
      <c r="C112" s="372" t="s">
        <v>1089</v>
      </c>
      <c r="D112" s="373"/>
      <c r="E112" s="373"/>
      <c r="F112" s="373"/>
      <c r="G112" s="373"/>
      <c r="H112" s="374"/>
    </row>
    <row r="113" spans="1:8" x14ac:dyDescent="0.2">
      <c r="A113" s="364" t="str">
        <f>'PLANILHA ORÇAMENTARIA'!A42</f>
        <v>3.1.3</v>
      </c>
      <c r="B113" s="365"/>
      <c r="C113" s="370" t="str">
        <f>'PLANILHA ORÇAMENTARIA'!D42</f>
        <v>ARMAÇÃO AÇO CA-50, DIAM. 6,3 (1/4) Á 12,5MM(1/2) -FORNECIMENTO/CORTE PERDA DE 10%) / DOBRA / COLOCAÇÃO</v>
      </c>
      <c r="D113" s="370"/>
      <c r="E113" s="370"/>
      <c r="F113" s="370"/>
      <c r="G113" s="370"/>
      <c r="H113" s="371"/>
    </row>
    <row r="114" spans="1:8" x14ac:dyDescent="0.2">
      <c r="A114" s="366"/>
      <c r="B114" s="367"/>
      <c r="C114" s="161" t="s">
        <v>740</v>
      </c>
      <c r="D114" s="161" t="s">
        <v>706</v>
      </c>
      <c r="E114" s="161"/>
      <c r="F114" s="161"/>
      <c r="G114" s="161"/>
      <c r="H114" s="162"/>
    </row>
    <row r="115" spans="1:8" x14ac:dyDescent="0.2">
      <c r="A115" s="366"/>
      <c r="B115" s="367"/>
      <c r="C115" s="161" t="s">
        <v>742</v>
      </c>
      <c r="D115" s="169">
        <f>'PLANILHA ORÇAMENTARIA'!F42</f>
        <v>9341.7999999999993</v>
      </c>
      <c r="E115" s="161"/>
      <c r="F115" s="161"/>
      <c r="G115" s="161"/>
      <c r="H115" s="162"/>
    </row>
    <row r="116" spans="1:8" x14ac:dyDescent="0.2">
      <c r="A116" s="368"/>
      <c r="B116" s="369"/>
      <c r="C116" s="372" t="s">
        <v>1089</v>
      </c>
      <c r="D116" s="373"/>
      <c r="E116" s="373"/>
      <c r="F116" s="373"/>
      <c r="G116" s="373"/>
      <c r="H116" s="374"/>
    </row>
    <row r="117" spans="1:8" x14ac:dyDescent="0.2">
      <c r="A117" s="364" t="str">
        <f>'PLANILHA ORÇAMENTARIA'!A43</f>
        <v>3.1.4</v>
      </c>
      <c r="B117" s="365"/>
      <c r="C117" s="370" t="str">
        <f>'PLANILHA ORÇAMENTARIA'!D43</f>
        <v>FORNECIMENTO DE CONCRETO ESTRUTURAL, USINADO BOMBEADO, AUTO-ADENSÁVEL, COM FCK 30 MPA, INCLUSIVE LANÇAMENTO E ACABAMENTO.</v>
      </c>
      <c r="D117" s="370"/>
      <c r="E117" s="370"/>
      <c r="F117" s="370"/>
      <c r="G117" s="370"/>
      <c r="H117" s="371"/>
    </row>
    <row r="118" spans="1:8" x14ac:dyDescent="0.2">
      <c r="A118" s="366"/>
      <c r="B118" s="367"/>
      <c r="C118" s="161" t="s">
        <v>740</v>
      </c>
      <c r="D118" s="161" t="s">
        <v>705</v>
      </c>
      <c r="E118" s="161"/>
      <c r="F118" s="161"/>
      <c r="G118" s="161"/>
      <c r="H118" s="162"/>
    </row>
    <row r="119" spans="1:8" x14ac:dyDescent="0.2">
      <c r="A119" s="366"/>
      <c r="B119" s="367"/>
      <c r="C119" s="161" t="s">
        <v>742</v>
      </c>
      <c r="D119" s="163">
        <f>'PLANILHA ORÇAMENTARIA'!F43</f>
        <v>177.25</v>
      </c>
      <c r="E119" s="161"/>
      <c r="F119" s="161"/>
      <c r="G119" s="161"/>
      <c r="H119" s="162"/>
    </row>
    <row r="120" spans="1:8" x14ac:dyDescent="0.2">
      <c r="A120" s="368"/>
      <c r="B120" s="369"/>
      <c r="C120" s="372" t="s">
        <v>1089</v>
      </c>
      <c r="D120" s="373"/>
      <c r="E120" s="373"/>
      <c r="F120" s="373"/>
      <c r="G120" s="373"/>
      <c r="H120" s="374"/>
    </row>
    <row r="121" spans="1:8" x14ac:dyDescent="0.2">
      <c r="A121" s="399" t="str">
        <f>'PLANILHA ORÇAMENTARIA'!A44</f>
        <v>3.2</v>
      </c>
      <c r="B121" s="399"/>
      <c r="C121" s="400" t="str">
        <f>'PLANILHA ORÇAMENTARIA'!D44</f>
        <v>FUNDAÇÃO DO CASTELO D'ÁGUA</v>
      </c>
      <c r="D121" s="400"/>
      <c r="E121" s="400"/>
      <c r="F121" s="400"/>
      <c r="G121" s="400"/>
      <c r="H121" s="400"/>
    </row>
    <row r="122" spans="1:8" x14ac:dyDescent="0.2">
      <c r="A122" s="364" t="str">
        <f>'PLANILHA ORÇAMENTARIA'!A45</f>
        <v>3.2.1</v>
      </c>
      <c r="B122" s="365"/>
      <c r="C122" s="370" t="str">
        <f>'PLANILHA ORÇAMENTARIA'!D45</f>
        <v>PERFURAÇÃO DE ESTACA BROCA A TRADO MECANIZADO D = 250 MM, COM CONCRETO FCK=20 MPA (COM ARMAÇÃO) - 7 M</v>
      </c>
      <c r="D122" s="370"/>
      <c r="E122" s="370"/>
      <c r="F122" s="370"/>
      <c r="G122" s="370"/>
      <c r="H122" s="371"/>
    </row>
    <row r="123" spans="1:8" x14ac:dyDescent="0.2">
      <c r="A123" s="366"/>
      <c r="B123" s="367"/>
      <c r="C123" s="161" t="s">
        <v>740</v>
      </c>
      <c r="D123" s="161" t="s">
        <v>190</v>
      </c>
      <c r="E123" s="161"/>
      <c r="F123" s="161"/>
      <c r="G123" s="161"/>
      <c r="H123" s="162"/>
    </row>
    <row r="124" spans="1:8" x14ac:dyDescent="0.2">
      <c r="A124" s="366"/>
      <c r="B124" s="367"/>
      <c r="C124" s="161" t="s">
        <v>742</v>
      </c>
      <c r="D124" s="169">
        <f>'PLANILHA ORÇAMENTARIA'!F45</f>
        <v>35</v>
      </c>
      <c r="E124" s="161"/>
      <c r="F124" s="161"/>
      <c r="G124" s="161"/>
      <c r="H124" s="162"/>
    </row>
    <row r="125" spans="1:8" x14ac:dyDescent="0.2">
      <c r="A125" s="368"/>
      <c r="B125" s="369"/>
      <c r="C125" s="372" t="s">
        <v>1089</v>
      </c>
      <c r="D125" s="373"/>
      <c r="E125" s="373"/>
      <c r="F125" s="373"/>
      <c r="G125" s="373"/>
      <c r="H125" s="374"/>
    </row>
    <row r="126" spans="1:8" x14ac:dyDescent="0.2">
      <c r="A126" s="364" t="str">
        <f>'PLANILHA ORÇAMENTARIA'!A46</f>
        <v>3.2.2</v>
      </c>
      <c r="B126" s="365"/>
      <c r="C126" s="370" t="str">
        <f>'PLANILHA ORÇAMENTARIA'!D46</f>
        <v>CORTE E PREPARO DE CABEÇA DE ESTACAS</v>
      </c>
      <c r="D126" s="370"/>
      <c r="E126" s="370"/>
      <c r="F126" s="370"/>
      <c r="G126" s="370"/>
      <c r="H126" s="371"/>
    </row>
    <row r="127" spans="1:8" x14ac:dyDescent="0.2">
      <c r="A127" s="366"/>
      <c r="B127" s="367"/>
      <c r="C127" s="161" t="s">
        <v>740</v>
      </c>
      <c r="D127" s="161" t="s">
        <v>741</v>
      </c>
      <c r="E127" s="161"/>
      <c r="F127" s="161"/>
      <c r="G127" s="161"/>
      <c r="H127" s="162"/>
    </row>
    <row r="128" spans="1:8" x14ac:dyDescent="0.2">
      <c r="A128" s="366"/>
      <c r="B128" s="367"/>
      <c r="C128" s="161" t="s">
        <v>742</v>
      </c>
      <c r="D128" s="169">
        <f>'PLANILHA ORÇAMENTARIA'!F46</f>
        <v>5</v>
      </c>
      <c r="E128" s="161"/>
      <c r="F128" s="161"/>
      <c r="G128" s="161"/>
      <c r="H128" s="162"/>
    </row>
    <row r="129" spans="1:8" x14ac:dyDescent="0.2">
      <c r="A129" s="368"/>
      <c r="B129" s="369"/>
      <c r="C129" s="372" t="s">
        <v>1089</v>
      </c>
      <c r="D129" s="373"/>
      <c r="E129" s="373"/>
      <c r="F129" s="373"/>
      <c r="G129" s="373"/>
      <c r="H129" s="374"/>
    </row>
    <row r="130" spans="1:8" x14ac:dyDescent="0.2">
      <c r="A130" s="364" t="str">
        <f>'PLANILHA ORÇAMENTARIA'!A47</f>
        <v>3.2.3</v>
      </c>
      <c r="B130" s="365"/>
      <c r="C130" s="370" t="str">
        <f>'PLANILHA ORÇAMENTARIA'!D47</f>
        <v>LASTRO DE CONCRETO MAGRO, E = 3 CM, PREPARO MECÂNICO, INCLUSOS LANÇAMENTO E ADENSAMENTO.</v>
      </c>
      <c r="D130" s="370"/>
      <c r="E130" s="370"/>
      <c r="F130" s="370"/>
      <c r="G130" s="370"/>
      <c r="H130" s="371"/>
    </row>
    <row r="131" spans="1:8" x14ac:dyDescent="0.2">
      <c r="A131" s="366"/>
      <c r="B131" s="367"/>
      <c r="C131" s="161" t="s">
        <v>740</v>
      </c>
      <c r="D131" s="161" t="s">
        <v>696</v>
      </c>
      <c r="E131" s="161"/>
      <c r="F131" s="161"/>
      <c r="G131" s="161"/>
      <c r="H131" s="162"/>
    </row>
    <row r="132" spans="1:8" x14ac:dyDescent="0.2">
      <c r="A132" s="366"/>
      <c r="B132" s="367"/>
      <c r="C132" s="161" t="s">
        <v>742</v>
      </c>
      <c r="D132" s="163">
        <f>'PLANILHA ORÇAMENTARIA'!F47</f>
        <v>4.8499999999999996</v>
      </c>
      <c r="E132" s="161"/>
      <c r="F132" s="161"/>
      <c r="G132" s="161"/>
      <c r="H132" s="162"/>
    </row>
    <row r="133" spans="1:8" x14ac:dyDescent="0.2">
      <c r="A133" s="368"/>
      <c r="B133" s="369"/>
      <c r="C133" s="372" t="s">
        <v>1089</v>
      </c>
      <c r="D133" s="373"/>
      <c r="E133" s="373"/>
      <c r="F133" s="373"/>
      <c r="G133" s="373"/>
      <c r="H133" s="374"/>
    </row>
    <row r="134" spans="1:8" x14ac:dyDescent="0.2">
      <c r="A134" s="364" t="str">
        <f>'PLANILHA ORÇAMENTARIA'!A48</f>
        <v>3.2.4</v>
      </c>
      <c r="B134" s="365"/>
      <c r="C134" s="370" t="str">
        <f>'PLANILHA ORÇAMENTARIA'!D48</f>
        <v>FORMA E DESFORMA DE COMPENSADO RESINADO, ESP.12MM, REAPROVEITAMENTO (3X) (FUNDAÇÃO)</v>
      </c>
      <c r="D134" s="370"/>
      <c r="E134" s="370"/>
      <c r="F134" s="370"/>
      <c r="G134" s="370"/>
      <c r="H134" s="371"/>
    </row>
    <row r="135" spans="1:8" x14ac:dyDescent="0.2">
      <c r="A135" s="366"/>
      <c r="B135" s="367"/>
      <c r="C135" s="161" t="s">
        <v>740</v>
      </c>
      <c r="D135" s="161" t="s">
        <v>696</v>
      </c>
      <c r="E135" s="161"/>
      <c r="F135" s="161"/>
      <c r="G135" s="161"/>
      <c r="H135" s="162"/>
    </row>
    <row r="136" spans="1:8" x14ac:dyDescent="0.2">
      <c r="A136" s="366"/>
      <c r="B136" s="367"/>
      <c r="C136" s="161" t="s">
        <v>742</v>
      </c>
      <c r="D136" s="169">
        <f>'PLANILHA ORÇAMENTARIA'!F48</f>
        <v>4.4000000000000004</v>
      </c>
      <c r="E136" s="161"/>
      <c r="F136" s="161"/>
      <c r="G136" s="161"/>
      <c r="H136" s="162"/>
    </row>
    <row r="137" spans="1:8" x14ac:dyDescent="0.2">
      <c r="A137" s="368"/>
      <c r="B137" s="369"/>
      <c r="C137" s="372" t="s">
        <v>1089</v>
      </c>
      <c r="D137" s="373"/>
      <c r="E137" s="373"/>
      <c r="F137" s="373"/>
      <c r="G137" s="373"/>
      <c r="H137" s="374"/>
    </row>
    <row r="138" spans="1:8" x14ac:dyDescent="0.2">
      <c r="A138" s="364" t="str">
        <f>'PLANILHA ORÇAMENTARIA'!A49</f>
        <v>3.2.5</v>
      </c>
      <c r="B138" s="365"/>
      <c r="C138" s="370" t="str">
        <f>'PLANILHA ORÇAMENTARIA'!D49</f>
        <v>ARMAÇÃO AÇO CA-50, DIAM. 6,3 (1/4) Á 12,5MM(1/2) -FORNECIMENTO/CORTE PERDA DE 10%) / DOBRA / COLOCAÇÃO</v>
      </c>
      <c r="D138" s="370"/>
      <c r="E138" s="370"/>
      <c r="F138" s="370"/>
      <c r="G138" s="370"/>
      <c r="H138" s="371"/>
    </row>
    <row r="139" spans="1:8" x14ac:dyDescent="0.2">
      <c r="A139" s="366"/>
      <c r="B139" s="367"/>
      <c r="C139" s="161" t="s">
        <v>740</v>
      </c>
      <c r="D139" s="161" t="s">
        <v>706</v>
      </c>
      <c r="E139" s="161"/>
      <c r="F139" s="161"/>
      <c r="G139" s="161"/>
      <c r="H139" s="162"/>
    </row>
    <row r="140" spans="1:8" x14ac:dyDescent="0.2">
      <c r="A140" s="366"/>
      <c r="B140" s="367"/>
      <c r="C140" s="161" t="s">
        <v>742</v>
      </c>
      <c r="D140" s="163">
        <f>'PLANILHA ORÇAMENTARIA'!F49</f>
        <v>258.22000000000003</v>
      </c>
      <c r="E140" s="161"/>
      <c r="F140" s="161"/>
      <c r="G140" s="161"/>
      <c r="H140" s="162"/>
    </row>
    <row r="141" spans="1:8" x14ac:dyDescent="0.2">
      <c r="A141" s="368"/>
      <c r="B141" s="369"/>
      <c r="C141" s="372" t="s">
        <v>1089</v>
      </c>
      <c r="D141" s="373"/>
      <c r="E141" s="373"/>
      <c r="F141" s="373"/>
      <c r="G141" s="373"/>
      <c r="H141" s="374"/>
    </row>
    <row r="142" spans="1:8" x14ac:dyDescent="0.2">
      <c r="A142" s="364" t="str">
        <f>'PLANILHA ORÇAMENTARIA'!A50</f>
        <v>3.2.6</v>
      </c>
      <c r="B142" s="365"/>
      <c r="C142" s="370" t="str">
        <f>'PLANILHA ORÇAMENTARIA'!D50</f>
        <v>FORNECIMENTO E LANÇAMENTO DE CONCRETO ESTRUTURAL USINADO BOMBEADO FCK &gt;= 25 MPA, BRITA 1</v>
      </c>
      <c r="D142" s="370"/>
      <c r="E142" s="370"/>
      <c r="F142" s="370"/>
      <c r="G142" s="370"/>
      <c r="H142" s="371"/>
    </row>
    <row r="143" spans="1:8" x14ac:dyDescent="0.2">
      <c r="A143" s="366"/>
      <c r="B143" s="367"/>
      <c r="C143" s="161" t="s">
        <v>740</v>
      </c>
      <c r="D143" s="161" t="s">
        <v>705</v>
      </c>
      <c r="E143" s="161"/>
      <c r="F143" s="161"/>
      <c r="G143" s="161"/>
      <c r="H143" s="162"/>
    </row>
    <row r="144" spans="1:8" x14ac:dyDescent="0.2">
      <c r="A144" s="366"/>
      <c r="B144" s="367"/>
      <c r="C144" s="161" t="s">
        <v>742</v>
      </c>
      <c r="D144" s="169">
        <f>'PLANILHA ORÇAMENTARIA'!F50</f>
        <v>18.100000000000001</v>
      </c>
      <c r="E144" s="161"/>
      <c r="F144" s="161"/>
      <c r="G144" s="161"/>
      <c r="H144" s="162"/>
    </row>
    <row r="145" spans="1:8" x14ac:dyDescent="0.2">
      <c r="A145" s="368"/>
      <c r="B145" s="369"/>
      <c r="C145" s="372" t="s">
        <v>1089</v>
      </c>
      <c r="D145" s="373"/>
      <c r="E145" s="373"/>
      <c r="F145" s="373"/>
      <c r="G145" s="373"/>
      <c r="H145" s="374"/>
    </row>
    <row r="146" spans="1:8" x14ac:dyDescent="0.2">
      <c r="A146" s="399" t="str">
        <f>'PLANILHA ORÇAMENTARIA'!A51</f>
        <v>3.3</v>
      </c>
      <c r="B146" s="399"/>
      <c r="C146" s="400" t="str">
        <f>'PLANILHA ORÇAMENTARIA'!D51</f>
        <v>MURO DE DIVISA  E MURETA - SAPATAS, BLOCOS, ESTACAS, BALDRAME E PILARETES - INCLUSO IMPLANTAÇÃO</v>
      </c>
      <c r="D146" s="400"/>
      <c r="E146" s="400"/>
      <c r="F146" s="400"/>
      <c r="G146" s="400"/>
      <c r="H146" s="400"/>
    </row>
    <row r="147" spans="1:8" x14ac:dyDescent="0.2">
      <c r="A147" s="364" t="str">
        <f>'PLANILHA ORÇAMENTARIA'!A52</f>
        <v>3.3.1</v>
      </c>
      <c r="B147" s="365"/>
      <c r="C147" s="370" t="str">
        <f>'PLANILHA ORÇAMENTARIA'!D52</f>
        <v>LASTRO DE CONCRETO MAGRO, E = 3 CM, PREPARO MECÂNICO, INCLUSOS LANÇAMENTO E ADENSAMENTO. (FUNDO SAPATAS E BLOCOS).</v>
      </c>
      <c r="D147" s="370"/>
      <c r="E147" s="370"/>
      <c r="F147" s="370"/>
      <c r="G147" s="370"/>
      <c r="H147" s="371"/>
    </row>
    <row r="148" spans="1:8" x14ac:dyDescent="0.2">
      <c r="A148" s="366"/>
      <c r="B148" s="367"/>
      <c r="C148" s="161" t="s">
        <v>740</v>
      </c>
      <c r="D148" s="161" t="str">
        <f>'PLANILHA ORÇAMENTARIA'!E52</f>
        <v>M2</v>
      </c>
      <c r="E148" s="161"/>
      <c r="F148" s="161"/>
      <c r="G148" s="161"/>
      <c r="H148" s="162"/>
    </row>
    <row r="149" spans="1:8" x14ac:dyDescent="0.2">
      <c r="A149" s="366"/>
      <c r="B149" s="367"/>
      <c r="C149" s="161" t="s">
        <v>742</v>
      </c>
      <c r="D149" s="163" t="s">
        <v>1020</v>
      </c>
      <c r="E149" s="161"/>
      <c r="F149" s="161"/>
      <c r="G149" s="161"/>
      <c r="H149" s="162"/>
    </row>
    <row r="150" spans="1:8" x14ac:dyDescent="0.2">
      <c r="A150" s="366"/>
      <c r="B150" s="367"/>
      <c r="C150" s="376" t="s">
        <v>1016</v>
      </c>
      <c r="D150" s="377"/>
      <c r="E150" s="377"/>
      <c r="F150" s="377"/>
      <c r="G150" s="377"/>
      <c r="H150" s="378"/>
    </row>
    <row r="151" spans="1:8" x14ac:dyDescent="0.2">
      <c r="A151" s="366"/>
      <c r="B151" s="367"/>
      <c r="C151" s="376" t="s">
        <v>1017</v>
      </c>
      <c r="D151" s="377"/>
      <c r="E151" s="377"/>
      <c r="F151" s="377"/>
      <c r="G151" s="377"/>
      <c r="H151" s="378"/>
    </row>
    <row r="152" spans="1:8" x14ac:dyDescent="0.2">
      <c r="A152" s="366"/>
      <c r="B152" s="367"/>
      <c r="C152" s="376" t="s">
        <v>1018</v>
      </c>
      <c r="D152" s="377"/>
      <c r="E152" s="377"/>
      <c r="F152" s="377"/>
      <c r="G152" s="377"/>
      <c r="H152" s="378"/>
    </row>
    <row r="153" spans="1:8" x14ac:dyDescent="0.2">
      <c r="A153" s="368"/>
      <c r="B153" s="369"/>
      <c r="C153" s="372" t="s">
        <v>1019</v>
      </c>
      <c r="D153" s="373"/>
      <c r="E153" s="373"/>
      <c r="F153" s="373"/>
      <c r="G153" s="373"/>
      <c r="H153" s="374"/>
    </row>
    <row r="154" spans="1:8" x14ac:dyDescent="0.2">
      <c r="A154" s="364" t="str">
        <f>'PLANILHA ORÇAMENTARIA'!A53</f>
        <v>3.3.2</v>
      </c>
      <c r="B154" s="365"/>
      <c r="C154" s="370" t="str">
        <f>'PLANILHA ORÇAMENTARIA'!D53</f>
        <v>FORMA E DESFORMA PARA VIGA, SAPATA E PILARETES COM CHAPA DE COMPENSADO RESINADO, ESP. 10MM, REAPROVEITAMENTO (3X), EXCLUSIVE ESCORAMENTO</v>
      </c>
      <c r="D154" s="370"/>
      <c r="E154" s="370"/>
      <c r="F154" s="370"/>
      <c r="G154" s="370"/>
      <c r="H154" s="371"/>
    </row>
    <row r="155" spans="1:8" x14ac:dyDescent="0.2">
      <c r="A155" s="366"/>
      <c r="B155" s="367"/>
      <c r="C155" s="381"/>
      <c r="D155" s="381"/>
      <c r="E155" s="381"/>
      <c r="F155" s="381"/>
      <c r="G155" s="381"/>
      <c r="H155" s="382"/>
    </row>
    <row r="156" spans="1:8" x14ac:dyDescent="0.2">
      <c r="A156" s="366"/>
      <c r="B156" s="367"/>
      <c r="C156" s="161" t="s">
        <v>740</v>
      </c>
      <c r="D156" s="161" t="str">
        <f>'PLANILHA ORÇAMENTARIA'!E53</f>
        <v>M2</v>
      </c>
      <c r="E156" s="161"/>
      <c r="F156" s="161"/>
      <c r="G156" s="161"/>
      <c r="H156" s="162"/>
    </row>
    <row r="157" spans="1:8" x14ac:dyDescent="0.2">
      <c r="A157" s="366"/>
      <c r="B157" s="367"/>
      <c r="C157" s="161" t="s">
        <v>742</v>
      </c>
      <c r="D157" s="163" t="s">
        <v>1028</v>
      </c>
      <c r="E157" s="161"/>
      <c r="F157" s="161"/>
      <c r="G157" s="161"/>
      <c r="H157" s="162"/>
    </row>
    <row r="158" spans="1:8" x14ac:dyDescent="0.2">
      <c r="A158" s="366"/>
      <c r="B158" s="367"/>
      <c r="C158" s="376" t="s">
        <v>1021</v>
      </c>
      <c r="D158" s="377"/>
      <c r="E158" s="377"/>
      <c r="F158" s="377"/>
      <c r="G158" s="377"/>
      <c r="H158" s="378"/>
    </row>
    <row r="159" spans="1:8" x14ac:dyDescent="0.2">
      <c r="A159" s="366"/>
      <c r="B159" s="367"/>
      <c r="C159" s="376" t="s">
        <v>1022</v>
      </c>
      <c r="D159" s="377"/>
      <c r="E159" s="377"/>
      <c r="F159" s="377"/>
      <c r="G159" s="377"/>
      <c r="H159" s="378"/>
    </row>
    <row r="160" spans="1:8" x14ac:dyDescent="0.2">
      <c r="A160" s="366"/>
      <c r="B160" s="367"/>
      <c r="C160" s="376" t="s">
        <v>1023</v>
      </c>
      <c r="D160" s="377"/>
      <c r="E160" s="377"/>
      <c r="F160" s="377"/>
      <c r="G160" s="377"/>
      <c r="H160" s="378"/>
    </row>
    <row r="161" spans="1:13" x14ac:dyDescent="0.2">
      <c r="A161" s="366"/>
      <c r="B161" s="367"/>
      <c r="C161" s="376" t="s">
        <v>1024</v>
      </c>
      <c r="D161" s="377"/>
      <c r="E161" s="377"/>
      <c r="F161" s="377"/>
      <c r="G161" s="377"/>
      <c r="H161" s="378"/>
    </row>
    <row r="162" spans="1:13" x14ac:dyDescent="0.2">
      <c r="A162" s="366"/>
      <c r="B162" s="367"/>
      <c r="C162" s="376" t="s">
        <v>1025</v>
      </c>
      <c r="D162" s="377"/>
      <c r="E162" s="377"/>
      <c r="F162" s="377"/>
      <c r="G162" s="377"/>
      <c r="H162" s="378"/>
    </row>
    <row r="163" spans="1:13" x14ac:dyDescent="0.2">
      <c r="A163" s="366"/>
      <c r="B163" s="367"/>
      <c r="C163" s="376" t="s">
        <v>1027</v>
      </c>
      <c r="D163" s="377"/>
      <c r="E163" s="377"/>
      <c r="F163" s="377"/>
      <c r="G163" s="377"/>
      <c r="H163" s="378"/>
    </row>
    <row r="164" spans="1:13" ht="20.25" customHeight="1" x14ac:dyDescent="0.2">
      <c r="A164" s="368"/>
      <c r="B164" s="369"/>
      <c r="C164" s="372" t="s">
        <v>1026</v>
      </c>
      <c r="D164" s="373"/>
      <c r="E164" s="373"/>
      <c r="F164" s="373"/>
      <c r="G164" s="373"/>
      <c r="H164" s="374"/>
    </row>
    <row r="165" spans="1:13" x14ac:dyDescent="0.2">
      <c r="A165" s="364" t="str">
        <f>'PLANILHA ORÇAMENTARIA'!A54</f>
        <v>3.3.3</v>
      </c>
      <c r="B165" s="365"/>
      <c r="C165" s="370" t="str">
        <f>'PLANILHA ORÇAMENTARIA'!D54</f>
        <v>ARMAÇÃO DE AÇO TIPO CA-50 6 A 12,5 MM (EXECUÇÃO, INCLUINDO PREPARO, DOBRAGEM, COLOCAÇÃO NAS FORMAS E TRANSPORTE DE TODOS OS MATERIAIS)</v>
      </c>
      <c r="D165" s="370"/>
      <c r="E165" s="370"/>
      <c r="F165" s="370"/>
      <c r="G165" s="370"/>
      <c r="H165" s="371"/>
      <c r="M165" s="253" t="s">
        <v>1071</v>
      </c>
    </row>
    <row r="166" spans="1:13" x14ac:dyDescent="0.2">
      <c r="A166" s="366"/>
      <c r="B166" s="367"/>
      <c r="C166" s="381"/>
      <c r="D166" s="381"/>
      <c r="E166" s="381"/>
      <c r="F166" s="381"/>
      <c r="G166" s="381"/>
      <c r="H166" s="382"/>
    </row>
    <row r="167" spans="1:13" x14ac:dyDescent="0.2">
      <c r="A167" s="366"/>
      <c r="B167" s="367"/>
      <c r="C167" s="161" t="s">
        <v>740</v>
      </c>
      <c r="D167" s="161" t="str">
        <f>'PLANILHA ORÇAMENTARIA'!E54</f>
        <v>KG</v>
      </c>
      <c r="E167" s="161"/>
      <c r="F167" s="161"/>
      <c r="G167" s="161"/>
      <c r="H167" s="162"/>
    </row>
    <row r="168" spans="1:13" x14ac:dyDescent="0.2">
      <c r="A168" s="366"/>
      <c r="B168" s="367"/>
      <c r="C168" s="161" t="s">
        <v>742</v>
      </c>
      <c r="D168" s="163" t="s">
        <v>1044</v>
      </c>
      <c r="E168" s="161"/>
      <c r="F168" s="161"/>
      <c r="G168" s="161"/>
      <c r="H168" s="162"/>
    </row>
    <row r="169" spans="1:13" x14ac:dyDescent="0.2">
      <c r="A169" s="366"/>
      <c r="B169" s="367"/>
      <c r="C169" s="376" t="s">
        <v>1037</v>
      </c>
      <c r="D169" s="377"/>
      <c r="E169" s="377"/>
      <c r="F169" s="377"/>
      <c r="G169" s="377"/>
      <c r="H169" s="378"/>
    </row>
    <row r="170" spans="1:13" x14ac:dyDescent="0.2">
      <c r="A170" s="366"/>
      <c r="B170" s="367"/>
      <c r="C170" s="376" t="s">
        <v>1039</v>
      </c>
      <c r="D170" s="377"/>
      <c r="E170" s="377"/>
      <c r="F170" s="377"/>
      <c r="G170" s="377"/>
      <c r="H170" s="378"/>
    </row>
    <row r="171" spans="1:13" x14ac:dyDescent="0.2">
      <c r="A171" s="366"/>
      <c r="B171" s="367"/>
      <c r="C171" s="376" t="s">
        <v>1040</v>
      </c>
      <c r="D171" s="377"/>
      <c r="E171" s="377"/>
      <c r="F171" s="377"/>
      <c r="G171" s="377"/>
      <c r="H171" s="378"/>
    </row>
    <row r="172" spans="1:13" x14ac:dyDescent="0.2">
      <c r="A172" s="366"/>
      <c r="B172" s="367"/>
      <c r="C172" s="376" t="s">
        <v>1041</v>
      </c>
      <c r="D172" s="377"/>
      <c r="E172" s="377"/>
      <c r="F172" s="377"/>
      <c r="G172" s="377"/>
      <c r="H172" s="378"/>
    </row>
    <row r="173" spans="1:13" x14ac:dyDescent="0.2">
      <c r="A173" s="366"/>
      <c r="B173" s="367"/>
      <c r="C173" s="376" t="s">
        <v>1038</v>
      </c>
      <c r="D173" s="377"/>
      <c r="E173" s="377"/>
      <c r="F173" s="377"/>
      <c r="G173" s="377"/>
      <c r="H173" s="378"/>
    </row>
    <row r="174" spans="1:13" x14ac:dyDescent="0.2">
      <c r="A174" s="366"/>
      <c r="B174" s="367"/>
      <c r="C174" s="376" t="s">
        <v>1045</v>
      </c>
      <c r="D174" s="377"/>
      <c r="E174" s="377"/>
      <c r="F174" s="377"/>
      <c r="G174" s="377"/>
      <c r="H174" s="378"/>
    </row>
    <row r="175" spans="1:13" x14ac:dyDescent="0.2">
      <c r="A175" s="366"/>
      <c r="B175" s="367"/>
      <c r="C175" s="376" t="s">
        <v>1042</v>
      </c>
      <c r="D175" s="377"/>
      <c r="E175" s="377"/>
      <c r="F175" s="377"/>
      <c r="G175" s="377"/>
      <c r="H175" s="378"/>
    </row>
    <row r="176" spans="1:13" x14ac:dyDescent="0.2">
      <c r="A176" s="368"/>
      <c r="B176" s="369"/>
      <c r="C176" s="372" t="s">
        <v>1043</v>
      </c>
      <c r="D176" s="373"/>
      <c r="E176" s="373"/>
      <c r="F176" s="373"/>
      <c r="G176" s="373"/>
      <c r="H176" s="374"/>
    </row>
    <row r="177" spans="1:8" x14ac:dyDescent="0.2">
      <c r="A177" s="364" t="str">
        <f>'PLANILHA ORÇAMENTARIA'!A55</f>
        <v>3.3.4</v>
      </c>
      <c r="B177" s="365"/>
      <c r="C177" s="370" t="str">
        <f>'PLANILHA ORÇAMENTARIA'!D55</f>
        <v>ARMAÇÃO DE PILAR OU VIGA DE UMA ESTRUTURA CONVENCIONAL DE CONCRETO ARMADO EM UM EDIFÍCIO DE MÚLTIPLOS PAVIMENTOS UTILIZANDO AÇO CA-60 DE 5,0 MM - MONTAGEM. AF_12/2015</v>
      </c>
      <c r="D177" s="370"/>
      <c r="E177" s="370"/>
      <c r="F177" s="370"/>
      <c r="G177" s="370"/>
      <c r="H177" s="371"/>
    </row>
    <row r="178" spans="1:8" x14ac:dyDescent="0.2">
      <c r="A178" s="366"/>
      <c r="B178" s="367"/>
      <c r="C178" s="381"/>
      <c r="D178" s="381"/>
      <c r="E178" s="381"/>
      <c r="F178" s="381"/>
      <c r="G178" s="381"/>
      <c r="H178" s="382"/>
    </row>
    <row r="179" spans="1:8" x14ac:dyDescent="0.2">
      <c r="A179" s="366"/>
      <c r="B179" s="367"/>
      <c r="C179" s="161" t="s">
        <v>740</v>
      </c>
      <c r="D179" s="161" t="str">
        <f>'PLANILHA ORÇAMENTARIA'!E55</f>
        <v>KG</v>
      </c>
      <c r="E179" s="161"/>
      <c r="F179" s="161"/>
      <c r="G179" s="161"/>
      <c r="H179" s="162"/>
    </row>
    <row r="180" spans="1:8" x14ac:dyDescent="0.2">
      <c r="A180" s="366"/>
      <c r="B180" s="367"/>
      <c r="C180" s="161" t="s">
        <v>742</v>
      </c>
      <c r="D180" s="163" t="s">
        <v>1053</v>
      </c>
      <c r="E180" s="161"/>
      <c r="F180" s="161"/>
      <c r="G180" s="161"/>
      <c r="H180" s="162"/>
    </row>
    <row r="181" spans="1:8" x14ac:dyDescent="0.2">
      <c r="A181" s="366"/>
      <c r="B181" s="367"/>
      <c r="C181" s="376" t="s">
        <v>1046</v>
      </c>
      <c r="D181" s="377"/>
      <c r="E181" s="377"/>
      <c r="F181" s="377"/>
      <c r="G181" s="377"/>
      <c r="H181" s="378"/>
    </row>
    <row r="182" spans="1:8" x14ac:dyDescent="0.2">
      <c r="A182" s="366"/>
      <c r="B182" s="367"/>
      <c r="C182" s="376" t="s">
        <v>1048</v>
      </c>
      <c r="D182" s="377"/>
      <c r="E182" s="377"/>
      <c r="F182" s="377"/>
      <c r="G182" s="377"/>
      <c r="H182" s="378"/>
    </row>
    <row r="183" spans="1:8" x14ac:dyDescent="0.2">
      <c r="A183" s="366"/>
      <c r="B183" s="367"/>
      <c r="C183" s="376" t="s">
        <v>1047</v>
      </c>
      <c r="D183" s="377"/>
      <c r="E183" s="377"/>
      <c r="F183" s="377"/>
      <c r="G183" s="377"/>
      <c r="H183" s="378"/>
    </row>
    <row r="184" spans="1:8" x14ac:dyDescent="0.2">
      <c r="A184" s="366"/>
      <c r="B184" s="367"/>
      <c r="C184" s="376" t="s">
        <v>1049</v>
      </c>
      <c r="D184" s="377"/>
      <c r="E184" s="377"/>
      <c r="F184" s="377"/>
      <c r="G184" s="377"/>
      <c r="H184" s="378"/>
    </row>
    <row r="185" spans="1:8" x14ac:dyDescent="0.2">
      <c r="A185" s="366"/>
      <c r="B185" s="367"/>
      <c r="C185" s="376" t="s">
        <v>1050</v>
      </c>
      <c r="D185" s="377"/>
      <c r="E185" s="377"/>
      <c r="F185" s="377"/>
      <c r="G185" s="377"/>
      <c r="H185" s="378"/>
    </row>
    <row r="186" spans="1:8" x14ac:dyDescent="0.2">
      <c r="A186" s="366"/>
      <c r="B186" s="367"/>
      <c r="C186" s="376" t="s">
        <v>1051</v>
      </c>
      <c r="D186" s="377"/>
      <c r="E186" s="377"/>
      <c r="F186" s="377"/>
      <c r="G186" s="377"/>
      <c r="H186" s="378"/>
    </row>
    <row r="187" spans="1:8" ht="9.75" customHeight="1" x14ac:dyDescent="0.2">
      <c r="A187" s="368"/>
      <c r="B187" s="369"/>
      <c r="C187" s="372" t="s">
        <v>1052</v>
      </c>
      <c r="D187" s="373"/>
      <c r="E187" s="373"/>
      <c r="F187" s="373"/>
      <c r="G187" s="373"/>
      <c r="H187" s="374"/>
    </row>
    <row r="188" spans="1:8" x14ac:dyDescent="0.2">
      <c r="A188" s="364" t="str">
        <f>'PLANILHA ORÇAMENTARIA'!A56</f>
        <v>3.3.5</v>
      </c>
      <c r="B188" s="365"/>
      <c r="C188" s="370" t="str">
        <f>'PLANILHA ORÇAMENTARIA'!D56</f>
        <v>CONCRETO DE CIMENTO PORTLAND, FCK &gt;= 25,0 MPA (EXECUÇÃO, INCLUINDO O FORNECIMENTO E TRANSPORTE DOS AGREGADOS E LANÇAMENTO)</v>
      </c>
      <c r="D188" s="370"/>
      <c r="E188" s="370"/>
      <c r="F188" s="370"/>
      <c r="G188" s="370"/>
      <c r="H188" s="371"/>
    </row>
    <row r="189" spans="1:8" x14ac:dyDescent="0.2">
      <c r="A189" s="366"/>
      <c r="B189" s="367"/>
      <c r="C189" s="161" t="s">
        <v>740</v>
      </c>
      <c r="D189" s="161" t="str">
        <f>'PLANILHA ORÇAMENTARIA'!E56</f>
        <v>M3</v>
      </c>
      <c r="E189" s="161"/>
      <c r="F189" s="161"/>
      <c r="G189" s="161"/>
      <c r="H189" s="162"/>
    </row>
    <row r="190" spans="1:8" x14ac:dyDescent="0.2">
      <c r="A190" s="366"/>
      <c r="B190" s="367"/>
      <c r="C190" s="161" t="s">
        <v>742</v>
      </c>
      <c r="D190" s="163" t="s">
        <v>1036</v>
      </c>
      <c r="E190" s="161"/>
      <c r="F190" s="161"/>
      <c r="G190" s="161"/>
      <c r="H190" s="162"/>
    </row>
    <row r="191" spans="1:8" x14ac:dyDescent="0.2">
      <c r="A191" s="366"/>
      <c r="B191" s="367"/>
      <c r="C191" s="376" t="s">
        <v>1029</v>
      </c>
      <c r="D191" s="377"/>
      <c r="E191" s="377"/>
      <c r="F191" s="377"/>
      <c r="G191" s="377"/>
      <c r="H191" s="378"/>
    </row>
    <row r="192" spans="1:8" x14ac:dyDescent="0.2">
      <c r="A192" s="366"/>
      <c r="B192" s="367"/>
      <c r="C192" s="376" t="s">
        <v>1030</v>
      </c>
      <c r="D192" s="377"/>
      <c r="E192" s="377"/>
      <c r="F192" s="377"/>
      <c r="G192" s="377"/>
      <c r="H192" s="378"/>
    </row>
    <row r="193" spans="1:8" x14ac:dyDescent="0.2">
      <c r="A193" s="366"/>
      <c r="B193" s="367"/>
      <c r="C193" s="376" t="s">
        <v>1033</v>
      </c>
      <c r="D193" s="377"/>
      <c r="E193" s="377"/>
      <c r="F193" s="377"/>
      <c r="G193" s="377"/>
      <c r="H193" s="378"/>
    </row>
    <row r="194" spans="1:8" x14ac:dyDescent="0.2">
      <c r="A194" s="366"/>
      <c r="B194" s="367"/>
      <c r="C194" s="376" t="s">
        <v>1031</v>
      </c>
      <c r="D194" s="377"/>
      <c r="E194" s="377"/>
      <c r="F194" s="377"/>
      <c r="G194" s="377"/>
      <c r="H194" s="378"/>
    </row>
    <row r="195" spans="1:8" x14ac:dyDescent="0.2">
      <c r="A195" s="366"/>
      <c r="B195" s="367"/>
      <c r="C195" s="376" t="s">
        <v>1032</v>
      </c>
      <c r="D195" s="377"/>
      <c r="E195" s="377"/>
      <c r="F195" s="377"/>
      <c r="G195" s="377"/>
      <c r="H195" s="378"/>
    </row>
    <row r="196" spans="1:8" x14ac:dyDescent="0.2">
      <c r="A196" s="366"/>
      <c r="B196" s="367"/>
      <c r="C196" s="376" t="s">
        <v>1034</v>
      </c>
      <c r="D196" s="377"/>
      <c r="E196" s="377"/>
      <c r="F196" s="377"/>
      <c r="G196" s="377"/>
      <c r="H196" s="378"/>
    </row>
    <row r="197" spans="1:8" x14ac:dyDescent="0.2">
      <c r="A197" s="368"/>
      <c r="B197" s="369"/>
      <c r="C197" s="372" t="s">
        <v>1035</v>
      </c>
      <c r="D197" s="373"/>
      <c r="E197" s="373"/>
      <c r="F197" s="373"/>
      <c r="G197" s="373"/>
      <c r="H197" s="374"/>
    </row>
    <row r="198" spans="1:8" x14ac:dyDescent="0.2">
      <c r="A198" s="379">
        <f>'PLANILHA ORÇAMENTARIA'!A58</f>
        <v>4</v>
      </c>
      <c r="B198" s="379"/>
      <c r="C198" s="380" t="str">
        <f>'PLANILHA ORÇAMENTARIA'!D58</f>
        <v xml:space="preserve">SUPERESTRUTURA </v>
      </c>
      <c r="D198" s="380"/>
      <c r="E198" s="380"/>
      <c r="F198" s="380"/>
      <c r="G198" s="380"/>
      <c r="H198" s="380"/>
    </row>
    <row r="199" spans="1:8" x14ac:dyDescent="0.2">
      <c r="A199" s="399" t="str">
        <f>'PLANILHA ORÇAMENTARIA'!A59</f>
        <v>4.1</v>
      </c>
      <c r="B199" s="399"/>
      <c r="C199" s="400" t="str">
        <f>'PLANILHA ORÇAMENTARIA'!D59</f>
        <v>CONCRETO ARMADO - PILARES</v>
      </c>
      <c r="D199" s="400"/>
      <c r="E199" s="400"/>
      <c r="F199" s="400"/>
      <c r="G199" s="400"/>
      <c r="H199" s="400"/>
    </row>
    <row r="200" spans="1:8" ht="12" customHeight="1" x14ac:dyDescent="0.2">
      <c r="A200" s="364" t="str">
        <f>'PLANILHA ORÇAMENTARIA'!A60</f>
        <v>4.1.1</v>
      </c>
      <c r="B200" s="365"/>
      <c r="C200" s="370" t="str">
        <f>'PLANILHA ORÇAMENTARIA'!D60</f>
        <v>FORMA E DESFORMA PARA PILAR DE MADEIRA COM TÁBUA E SARRAFO, REAPROVEITAMENTO (3X), EXCLUSIVE ESCORAMENTO.</v>
      </c>
      <c r="D200" s="370"/>
      <c r="E200" s="370"/>
      <c r="F200" s="370"/>
      <c r="G200" s="370"/>
      <c r="H200" s="371"/>
    </row>
    <row r="201" spans="1:8" x14ac:dyDescent="0.2">
      <c r="A201" s="366"/>
      <c r="B201" s="367"/>
      <c r="C201" s="161" t="s">
        <v>740</v>
      </c>
      <c r="D201" s="161" t="str">
        <f>'PLANILHA ORÇAMENTARIA'!E60</f>
        <v>M2</v>
      </c>
      <c r="E201" s="161"/>
      <c r="F201" s="161"/>
      <c r="G201" s="161"/>
      <c r="H201" s="162"/>
    </row>
    <row r="202" spans="1:8" x14ac:dyDescent="0.2">
      <c r="A202" s="366"/>
      <c r="B202" s="367"/>
      <c r="C202" s="161" t="s">
        <v>742</v>
      </c>
      <c r="D202" s="169">
        <f>'PLANILHA ORÇAMENTARIA'!F60</f>
        <v>220</v>
      </c>
      <c r="E202" s="161"/>
      <c r="F202" s="161"/>
      <c r="G202" s="161"/>
      <c r="H202" s="162"/>
    </row>
    <row r="203" spans="1:8" x14ac:dyDescent="0.2">
      <c r="A203" s="368"/>
      <c r="B203" s="369"/>
      <c r="C203" s="372" t="s">
        <v>1089</v>
      </c>
      <c r="D203" s="373"/>
      <c r="E203" s="373"/>
      <c r="F203" s="373"/>
      <c r="G203" s="373"/>
      <c r="H203" s="374"/>
    </row>
    <row r="204" spans="1:8" ht="12" customHeight="1" x14ac:dyDescent="0.2">
      <c r="A204" s="364" t="str">
        <f>'PLANILHA ORÇAMENTARIA'!A61</f>
        <v>4.1.2</v>
      </c>
      <c r="B204" s="365"/>
      <c r="C204" s="370" t="str">
        <f>'PLANILHA ORÇAMENTARIA'!D61</f>
        <v>ARMAÇÃO AÇO CA-50, DIAM. 6,3 (1/4) Á 12,5MM(1/2) -FORNECIMENTO/CORTE PERDA DE 10%) / DOBRA / COLOCAÇÃO</v>
      </c>
      <c r="D204" s="370"/>
      <c r="E204" s="370"/>
      <c r="F204" s="370"/>
      <c r="G204" s="370"/>
      <c r="H204" s="371"/>
    </row>
    <row r="205" spans="1:8" x14ac:dyDescent="0.2">
      <c r="A205" s="366"/>
      <c r="B205" s="367"/>
      <c r="C205" s="161" t="s">
        <v>740</v>
      </c>
      <c r="D205" s="161" t="str">
        <f>'PLANILHA ORÇAMENTARIA'!E61</f>
        <v>KG</v>
      </c>
      <c r="E205" s="161"/>
      <c r="F205" s="161"/>
      <c r="G205" s="161"/>
      <c r="H205" s="162"/>
    </row>
    <row r="206" spans="1:8" x14ac:dyDescent="0.2">
      <c r="A206" s="366"/>
      <c r="B206" s="367"/>
      <c r="C206" s="161" t="s">
        <v>742</v>
      </c>
      <c r="D206" s="169">
        <f>'PLANILHA ORÇAMENTARIA'!F61</f>
        <v>563.1</v>
      </c>
      <c r="E206" s="161"/>
      <c r="F206" s="161"/>
      <c r="G206" s="161"/>
      <c r="H206" s="162"/>
    </row>
    <row r="207" spans="1:8" x14ac:dyDescent="0.2">
      <c r="A207" s="368"/>
      <c r="B207" s="369"/>
      <c r="C207" s="372" t="s">
        <v>1089</v>
      </c>
      <c r="D207" s="373"/>
      <c r="E207" s="373"/>
      <c r="F207" s="373"/>
      <c r="G207" s="373"/>
      <c r="H207" s="374"/>
    </row>
    <row r="208" spans="1:8" ht="12" customHeight="1" x14ac:dyDescent="0.2">
      <c r="A208" s="364" t="str">
        <f>'PLANILHA ORÇAMENTARIA'!A62</f>
        <v>4.1.3</v>
      </c>
      <c r="B208" s="365"/>
      <c r="C208" s="370" t="str">
        <f>'PLANILHA ORÇAMENTARIA'!D62</f>
        <v>ARMAÇÃO DE AÇO  CA-60 DIAM. 3,4 A 6,0MM-FORNECIMENTO/CORTE PERDA DE 10%) / DOBRA / COLOCAÇÃO.</v>
      </c>
      <c r="D208" s="370"/>
      <c r="E208" s="370"/>
      <c r="F208" s="370"/>
      <c r="G208" s="370"/>
      <c r="H208" s="371"/>
    </row>
    <row r="209" spans="1:8" x14ac:dyDescent="0.2">
      <c r="A209" s="366"/>
      <c r="B209" s="367"/>
      <c r="C209" s="161" t="s">
        <v>740</v>
      </c>
      <c r="D209" s="161" t="str">
        <f>'PLANILHA ORÇAMENTARIA'!E62</f>
        <v>KG</v>
      </c>
      <c r="E209" s="161"/>
      <c r="F209" s="161"/>
      <c r="G209" s="161"/>
      <c r="H209" s="162"/>
    </row>
    <row r="210" spans="1:8" x14ac:dyDescent="0.2">
      <c r="A210" s="366"/>
      <c r="B210" s="367"/>
      <c r="C210" s="161" t="s">
        <v>742</v>
      </c>
      <c r="D210" s="169">
        <f>'PLANILHA ORÇAMENTARIA'!F62</f>
        <v>504.2</v>
      </c>
      <c r="E210" s="161"/>
      <c r="F210" s="161"/>
      <c r="G210" s="161"/>
      <c r="H210" s="162"/>
    </row>
    <row r="211" spans="1:8" x14ac:dyDescent="0.2">
      <c r="A211" s="368"/>
      <c r="B211" s="369"/>
      <c r="C211" s="372" t="s">
        <v>1089</v>
      </c>
      <c r="D211" s="373"/>
      <c r="E211" s="373"/>
      <c r="F211" s="373"/>
      <c r="G211" s="373"/>
      <c r="H211" s="374"/>
    </row>
    <row r="212" spans="1:8" ht="12" customHeight="1" x14ac:dyDescent="0.2">
      <c r="A212" s="364" t="str">
        <f>'PLANILHA ORÇAMENTARIA'!A63</f>
        <v>4.1.4</v>
      </c>
      <c r="B212" s="365"/>
      <c r="C212" s="370" t="str">
        <f>'PLANILHA ORÇAMENTARIA'!D63</f>
        <v>FORNECIMENTO DE CONCRETO ESTRUTURAL, USINADO BOMBEADO, AUTO-ADENSÁVEL, COM FCK 25 MPA, INCLUSIVE LANÇAMENTO E ACABAMENTO.</v>
      </c>
      <c r="D212" s="370"/>
      <c r="E212" s="370"/>
      <c r="F212" s="370"/>
      <c r="G212" s="370"/>
      <c r="H212" s="371"/>
    </row>
    <row r="213" spans="1:8" x14ac:dyDescent="0.2">
      <c r="A213" s="366"/>
      <c r="B213" s="367"/>
      <c r="C213" s="161" t="s">
        <v>740</v>
      </c>
      <c r="D213" s="161" t="str">
        <f>'PLANILHA ORÇAMENTARIA'!E63</f>
        <v>M3</v>
      </c>
      <c r="E213" s="161"/>
      <c r="F213" s="161"/>
      <c r="G213" s="161"/>
      <c r="H213" s="162"/>
    </row>
    <row r="214" spans="1:8" x14ac:dyDescent="0.2">
      <c r="A214" s="366"/>
      <c r="B214" s="367"/>
      <c r="C214" s="161" t="s">
        <v>742</v>
      </c>
      <c r="D214" s="163">
        <f>'PLANILHA ORÇAMENTARIA'!F63</f>
        <v>12.82</v>
      </c>
      <c r="E214" s="161"/>
      <c r="F214" s="161"/>
      <c r="G214" s="161"/>
      <c r="H214" s="162"/>
    </row>
    <row r="215" spans="1:8" x14ac:dyDescent="0.2">
      <c r="A215" s="368"/>
      <c r="B215" s="369"/>
      <c r="C215" s="372" t="s">
        <v>1089</v>
      </c>
      <c r="D215" s="373"/>
      <c r="E215" s="373"/>
      <c r="F215" s="373"/>
      <c r="G215" s="373"/>
      <c r="H215" s="374"/>
    </row>
    <row r="216" spans="1:8" x14ac:dyDescent="0.2">
      <c r="A216" s="399" t="str">
        <f>'PLANILHA ORÇAMENTARIA'!A64</f>
        <v>4.2</v>
      </c>
      <c r="B216" s="399"/>
      <c r="C216" s="400" t="str">
        <f>'PLANILHA ORÇAMENTARIA'!D64</f>
        <v>CONCRETO ARMADO - VIGAS</v>
      </c>
      <c r="D216" s="400"/>
      <c r="E216" s="400"/>
      <c r="F216" s="400"/>
      <c r="G216" s="400"/>
      <c r="H216" s="400"/>
    </row>
    <row r="217" spans="1:8" ht="12" customHeight="1" x14ac:dyDescent="0.2">
      <c r="A217" s="364" t="str">
        <f>'PLANILHA ORÇAMENTARIA'!A65</f>
        <v>4.2.1</v>
      </c>
      <c r="B217" s="365"/>
      <c r="C217" s="370" t="str">
        <f>'PLANILHA ORÇAMENTARIA'!D65</f>
        <v>FORMA E DESFORMA PARA VIGA DE MADEIRA COM TÁBUA E SARRAFO, REAPROVEITAMENTO (3X), EXCLUSIVE ESCORAMENTO.</v>
      </c>
      <c r="D217" s="370"/>
      <c r="E217" s="370"/>
      <c r="F217" s="370"/>
      <c r="G217" s="370"/>
      <c r="H217" s="371"/>
    </row>
    <row r="218" spans="1:8" x14ac:dyDescent="0.2">
      <c r="A218" s="366"/>
      <c r="B218" s="367"/>
      <c r="C218" s="161" t="s">
        <v>740</v>
      </c>
      <c r="D218" s="161" t="str">
        <f>'PLANILHA ORÇAMENTARIA'!E65</f>
        <v>M2</v>
      </c>
      <c r="E218" s="161"/>
      <c r="F218" s="161"/>
      <c r="G218" s="161"/>
      <c r="H218" s="162"/>
    </row>
    <row r="219" spans="1:8" x14ac:dyDescent="0.2">
      <c r="A219" s="366"/>
      <c r="B219" s="367"/>
      <c r="C219" s="161" t="s">
        <v>742</v>
      </c>
      <c r="D219" s="163">
        <f>'PLANILHA ORÇAMENTARIA'!F65</f>
        <v>281.26</v>
      </c>
      <c r="E219" s="161"/>
      <c r="F219" s="161"/>
      <c r="G219" s="161"/>
      <c r="H219" s="162"/>
    </row>
    <row r="220" spans="1:8" x14ac:dyDescent="0.2">
      <c r="A220" s="368"/>
      <c r="B220" s="369"/>
      <c r="C220" s="372" t="s">
        <v>1089</v>
      </c>
      <c r="D220" s="373"/>
      <c r="E220" s="373"/>
      <c r="F220" s="373"/>
      <c r="G220" s="373"/>
      <c r="H220" s="374"/>
    </row>
    <row r="221" spans="1:8" ht="12" customHeight="1" x14ac:dyDescent="0.2">
      <c r="A221" s="364" t="str">
        <f>'PLANILHA ORÇAMENTARIA'!A66</f>
        <v>4.2.2</v>
      </c>
      <c r="B221" s="365"/>
      <c r="C221" s="370" t="str">
        <f>'PLANILHA ORÇAMENTARIA'!D66</f>
        <v>ARMAÇÃO AÇO CA-50, DIAM. 6,3 (1/4) Á 12,5MM(1/2) -FORNECIMENTO/CORTE PERDA DE 10%) / DOBRA / COLOCAÇÃO</v>
      </c>
      <c r="D221" s="370"/>
      <c r="E221" s="370"/>
      <c r="F221" s="370"/>
      <c r="G221" s="370"/>
      <c r="H221" s="371"/>
    </row>
    <row r="222" spans="1:8" x14ac:dyDescent="0.2">
      <c r="A222" s="366"/>
      <c r="B222" s="367"/>
      <c r="C222" s="161" t="s">
        <v>740</v>
      </c>
      <c r="D222" s="161" t="str">
        <f>'PLANILHA ORÇAMENTARIA'!E66</f>
        <v>KG</v>
      </c>
      <c r="E222" s="161"/>
      <c r="F222" s="161"/>
      <c r="G222" s="161"/>
      <c r="H222" s="162"/>
    </row>
    <row r="223" spans="1:8" x14ac:dyDescent="0.2">
      <c r="A223" s="366"/>
      <c r="B223" s="367"/>
      <c r="C223" s="161" t="s">
        <v>742</v>
      </c>
      <c r="D223" s="169">
        <f>'PLANILHA ORÇAMENTARIA'!F66</f>
        <v>564.29999999999995</v>
      </c>
      <c r="E223" s="161"/>
      <c r="F223" s="161"/>
      <c r="G223" s="161"/>
      <c r="H223" s="162"/>
    </row>
    <row r="224" spans="1:8" x14ac:dyDescent="0.2">
      <c r="A224" s="368"/>
      <c r="B224" s="369"/>
      <c r="C224" s="372" t="s">
        <v>1089</v>
      </c>
      <c r="D224" s="373"/>
      <c r="E224" s="373"/>
      <c r="F224" s="373"/>
      <c r="G224" s="373"/>
      <c r="H224" s="374"/>
    </row>
    <row r="225" spans="1:8" ht="12" customHeight="1" x14ac:dyDescent="0.2">
      <c r="A225" s="364" t="str">
        <f>'PLANILHA ORÇAMENTARIA'!A67</f>
        <v>4.2.3</v>
      </c>
      <c r="B225" s="365"/>
      <c r="C225" s="370" t="str">
        <f>'PLANILHA ORÇAMENTARIA'!D67</f>
        <v>ARMAÇÃO DE AÇO  CA-60 DIAM. 3,4 A 6,0MM-FORNECIMENTO/CORTE PERDA DE 10%) / DOBRA / COLOCAÇÃO.</v>
      </c>
      <c r="D225" s="370"/>
      <c r="E225" s="370"/>
      <c r="F225" s="370"/>
      <c r="G225" s="370"/>
      <c r="H225" s="371"/>
    </row>
    <row r="226" spans="1:8" x14ac:dyDescent="0.2">
      <c r="A226" s="366"/>
      <c r="B226" s="367"/>
      <c r="C226" s="161" t="s">
        <v>740</v>
      </c>
      <c r="D226" s="161" t="str">
        <f>'PLANILHA ORÇAMENTARIA'!E67</f>
        <v>KG</v>
      </c>
      <c r="E226" s="161"/>
      <c r="F226" s="161"/>
      <c r="G226" s="161"/>
      <c r="H226" s="162"/>
    </row>
    <row r="227" spans="1:8" x14ac:dyDescent="0.2">
      <c r="A227" s="366"/>
      <c r="B227" s="367"/>
      <c r="C227" s="161" t="s">
        <v>742</v>
      </c>
      <c r="D227" s="169">
        <f>'PLANILHA ORÇAMENTARIA'!F67</f>
        <v>264.5</v>
      </c>
      <c r="E227" s="161"/>
      <c r="F227" s="161"/>
      <c r="G227" s="161"/>
      <c r="H227" s="162"/>
    </row>
    <row r="228" spans="1:8" x14ac:dyDescent="0.2">
      <c r="A228" s="368"/>
      <c r="B228" s="369"/>
      <c r="C228" s="372" t="s">
        <v>1089</v>
      </c>
      <c r="D228" s="373"/>
      <c r="E228" s="373"/>
      <c r="F228" s="373"/>
      <c r="G228" s="373"/>
      <c r="H228" s="374"/>
    </row>
    <row r="229" spans="1:8" ht="12" customHeight="1" x14ac:dyDescent="0.2">
      <c r="A229" s="364" t="str">
        <f>'PLANILHA ORÇAMENTARIA'!A68</f>
        <v>4.2.4</v>
      </c>
      <c r="B229" s="365"/>
      <c r="C229" s="370" t="str">
        <f>'PLANILHA ORÇAMENTARIA'!D68</f>
        <v>FORNECIMENTO DE CONCRETO ESTRUTURAL, USINADO BOMBEADO, AUTO-ADENSÁVEL, COM FCK 25 MPA, INCLUSIVE LANÇAMENTO E ACABAMENTO.</v>
      </c>
      <c r="D229" s="370"/>
      <c r="E229" s="370"/>
      <c r="F229" s="370"/>
      <c r="G229" s="370"/>
      <c r="H229" s="371"/>
    </row>
    <row r="230" spans="1:8" x14ac:dyDescent="0.2">
      <c r="A230" s="366"/>
      <c r="B230" s="367"/>
      <c r="C230" s="161" t="s">
        <v>740</v>
      </c>
      <c r="D230" s="161" t="str">
        <f>'PLANILHA ORÇAMENTARIA'!E68</f>
        <v>M3</v>
      </c>
      <c r="E230" s="161"/>
      <c r="F230" s="161"/>
      <c r="G230" s="161"/>
      <c r="H230" s="162"/>
    </row>
    <row r="231" spans="1:8" x14ac:dyDescent="0.2">
      <c r="A231" s="366"/>
      <c r="B231" s="367"/>
      <c r="C231" s="161" t="s">
        <v>742</v>
      </c>
      <c r="D231" s="163">
        <f>'PLANILHA ORÇAMENTARIA'!F68</f>
        <v>16.54</v>
      </c>
      <c r="E231" s="161"/>
      <c r="F231" s="161"/>
      <c r="G231" s="161"/>
      <c r="H231" s="162"/>
    </row>
    <row r="232" spans="1:8" x14ac:dyDescent="0.2">
      <c r="A232" s="368"/>
      <c r="B232" s="369"/>
      <c r="C232" s="372" t="s">
        <v>1089</v>
      </c>
      <c r="D232" s="373"/>
      <c r="E232" s="373"/>
      <c r="F232" s="373"/>
      <c r="G232" s="373"/>
      <c r="H232" s="374"/>
    </row>
    <row r="233" spans="1:8" x14ac:dyDescent="0.2">
      <c r="A233" s="399" t="str">
        <f>'PLANILHA ORÇAMENTARIA'!A69</f>
        <v>4.3</v>
      </c>
      <c r="B233" s="399"/>
      <c r="C233" s="400" t="str">
        <f>'PLANILHA ORÇAMENTARIA'!D69</f>
        <v>CONCRETO ARMADO PARA VERGAS</v>
      </c>
      <c r="D233" s="400"/>
      <c r="E233" s="400"/>
      <c r="F233" s="400"/>
      <c r="G233" s="400"/>
      <c r="H233" s="400"/>
    </row>
    <row r="234" spans="1:8" ht="12" customHeight="1" x14ac:dyDescent="0.2">
      <c r="A234" s="364" t="str">
        <f>'PLANILHA ORÇAMENTARIA'!A70</f>
        <v>4.3.1</v>
      </c>
      <c r="B234" s="365"/>
      <c r="C234" s="370" t="str">
        <f>'PLANILHA ORÇAMENTARIA'!D70</f>
        <v>VERGA PRÉ-MOLDADA EM CONCRETO ARMADO FCK = 15 MPA - 10X10CM, PARA JANELAS COM ATÉ 1,5 M DE VÃO.</v>
      </c>
      <c r="D234" s="370"/>
      <c r="E234" s="370"/>
      <c r="F234" s="370"/>
      <c r="G234" s="370"/>
      <c r="H234" s="371"/>
    </row>
    <row r="235" spans="1:8" x14ac:dyDescent="0.2">
      <c r="A235" s="366"/>
      <c r="B235" s="367"/>
      <c r="C235" s="161" t="s">
        <v>740</v>
      </c>
      <c r="D235" s="161" t="str">
        <f>'PLANILHA ORÇAMENTARIA'!E70</f>
        <v>M</v>
      </c>
      <c r="E235" s="161"/>
      <c r="F235" s="161"/>
      <c r="G235" s="161"/>
      <c r="H235" s="162"/>
    </row>
    <row r="236" spans="1:8" x14ac:dyDescent="0.2">
      <c r="A236" s="366"/>
      <c r="B236" s="367"/>
      <c r="C236" s="161" t="s">
        <v>742</v>
      </c>
      <c r="D236" s="169">
        <v>5.6</v>
      </c>
      <c r="E236" s="161"/>
      <c r="F236" s="161"/>
      <c r="G236" s="161"/>
      <c r="H236" s="162"/>
    </row>
    <row r="237" spans="1:8" x14ac:dyDescent="0.2">
      <c r="A237" s="368"/>
      <c r="B237" s="369"/>
      <c r="C237" s="372" t="s">
        <v>943</v>
      </c>
      <c r="D237" s="373"/>
      <c r="E237" s="373"/>
      <c r="F237" s="373"/>
      <c r="G237" s="373"/>
      <c r="H237" s="374"/>
    </row>
    <row r="238" spans="1:8" ht="12" customHeight="1" x14ac:dyDescent="0.2">
      <c r="A238" s="364" t="str">
        <f>'PLANILHA ORÇAMENTARIA'!A71</f>
        <v>4.3.2</v>
      </c>
      <c r="B238" s="365"/>
      <c r="C238" s="370" t="str">
        <f>'PLANILHA ORÇAMENTARIA'!D71</f>
        <v>VERGA PRÉ-MOLDADA  EM CONCRETO ARMADO FCK = 15 MPA - 10X10CM, PARA JANELAS COM MAIS DE 1,5 M DE VÃO</v>
      </c>
      <c r="D238" s="370"/>
      <c r="E238" s="370"/>
      <c r="F238" s="370"/>
      <c r="G238" s="370"/>
      <c r="H238" s="371"/>
    </row>
    <row r="239" spans="1:8" x14ac:dyDescent="0.2">
      <c r="A239" s="366"/>
      <c r="B239" s="367"/>
      <c r="C239" s="161" t="s">
        <v>740</v>
      </c>
      <c r="D239" s="163" t="str">
        <f>'PLANILHA ORÇAMENTARIA'!E71</f>
        <v>M</v>
      </c>
      <c r="E239" s="161"/>
      <c r="F239" s="161"/>
      <c r="G239" s="161"/>
      <c r="H239" s="162"/>
    </row>
    <row r="240" spans="1:8" x14ac:dyDescent="0.2">
      <c r="A240" s="366"/>
      <c r="B240" s="367"/>
      <c r="C240" s="161" t="s">
        <v>742</v>
      </c>
      <c r="D240" s="163">
        <v>75.92</v>
      </c>
      <c r="E240" s="161"/>
      <c r="F240" s="161"/>
      <c r="G240" s="161"/>
      <c r="H240" s="162"/>
    </row>
    <row r="241" spans="1:8" x14ac:dyDescent="0.2">
      <c r="A241" s="368"/>
      <c r="B241" s="369"/>
      <c r="C241" s="372" t="s">
        <v>944</v>
      </c>
      <c r="D241" s="373"/>
      <c r="E241" s="373"/>
      <c r="F241" s="373"/>
      <c r="G241" s="373"/>
      <c r="H241" s="374"/>
    </row>
    <row r="242" spans="1:8" ht="12" customHeight="1" x14ac:dyDescent="0.2">
      <c r="A242" s="364" t="str">
        <f>'PLANILHA ORÇAMENTARIA'!A72</f>
        <v>4.3.3</v>
      </c>
      <c r="B242" s="365"/>
      <c r="C242" s="370" t="str">
        <f>'PLANILHA ORÇAMENTARIA'!D72</f>
        <v>CONTRAVERGA PRÉ-MOLDADA  EM CONCRETO ARMADO FCK = 15 MPA - 10X10CM, PARA VÃOS DE ATÉ 1,5 M DE COMPRIMENTO</v>
      </c>
      <c r="D242" s="370"/>
      <c r="E242" s="370"/>
      <c r="F242" s="370"/>
      <c r="G242" s="370"/>
      <c r="H242" s="371"/>
    </row>
    <row r="243" spans="1:8" x14ac:dyDescent="0.2">
      <c r="A243" s="366"/>
      <c r="B243" s="367"/>
      <c r="C243" s="161" t="s">
        <v>740</v>
      </c>
      <c r="D243" s="161" t="str">
        <f>'PLANILHA ORÇAMENTARIA'!E72</f>
        <v>M</v>
      </c>
      <c r="E243" s="161"/>
      <c r="F243" s="161"/>
      <c r="G243" s="161"/>
      <c r="H243" s="162"/>
    </row>
    <row r="244" spans="1:8" x14ac:dyDescent="0.2">
      <c r="A244" s="366"/>
      <c r="B244" s="367"/>
      <c r="C244" s="161" t="s">
        <v>742</v>
      </c>
      <c r="D244" s="163">
        <v>5.6</v>
      </c>
      <c r="E244" s="161"/>
      <c r="F244" s="161"/>
      <c r="G244" s="161"/>
      <c r="H244" s="162"/>
    </row>
    <row r="245" spans="1:8" x14ac:dyDescent="0.2">
      <c r="A245" s="368"/>
      <c r="B245" s="369"/>
      <c r="C245" s="372" t="s">
        <v>943</v>
      </c>
      <c r="D245" s="373"/>
      <c r="E245" s="373"/>
      <c r="F245" s="373"/>
      <c r="G245" s="373"/>
      <c r="H245" s="374"/>
    </row>
    <row r="246" spans="1:8" ht="12" customHeight="1" x14ac:dyDescent="0.2">
      <c r="A246" s="364" t="str">
        <f>'PLANILHA ORÇAMENTARIA'!A73</f>
        <v>4.3.4</v>
      </c>
      <c r="B246" s="365"/>
      <c r="C246" s="370" t="str">
        <f>'PLANILHA ORÇAMENTARIA'!D73</f>
        <v>CONTRAVERGA PRÉ-MOLDADA  EM CONCRETO ARMADO FCK = 15 MPA - 10X10CM, PARA VÃOS DE MAIS DE 1,5 M DE COMPRIMENTO</v>
      </c>
      <c r="D246" s="370"/>
      <c r="E246" s="370"/>
      <c r="F246" s="370"/>
      <c r="G246" s="370"/>
      <c r="H246" s="371"/>
    </row>
    <row r="247" spans="1:8" x14ac:dyDescent="0.2">
      <c r="A247" s="366"/>
      <c r="B247" s="367"/>
      <c r="C247" s="161" t="s">
        <v>740</v>
      </c>
      <c r="D247" s="163" t="str">
        <f>'PLANILHA ORÇAMENTARIA'!E73</f>
        <v>M</v>
      </c>
      <c r="E247" s="161"/>
      <c r="F247" s="161"/>
      <c r="G247" s="161"/>
      <c r="H247" s="162"/>
    </row>
    <row r="248" spans="1:8" x14ac:dyDescent="0.2">
      <c r="A248" s="366"/>
      <c r="B248" s="367"/>
      <c r="C248" s="161" t="s">
        <v>742</v>
      </c>
      <c r="D248" s="163">
        <v>75.92</v>
      </c>
      <c r="E248" s="161"/>
      <c r="F248" s="161"/>
      <c r="G248" s="161"/>
      <c r="H248" s="162"/>
    </row>
    <row r="249" spans="1:8" x14ac:dyDescent="0.2">
      <c r="A249" s="368"/>
      <c r="B249" s="369"/>
      <c r="C249" s="372" t="s">
        <v>944</v>
      </c>
      <c r="D249" s="373"/>
      <c r="E249" s="373"/>
      <c r="F249" s="373"/>
      <c r="G249" s="373"/>
      <c r="H249" s="374"/>
    </row>
    <row r="250" spans="1:8" ht="12" customHeight="1" x14ac:dyDescent="0.2">
      <c r="A250" s="364" t="str">
        <f>'PLANILHA ORÇAMENTARIA'!A74</f>
        <v>4.3.5</v>
      </c>
      <c r="B250" s="365"/>
      <c r="C250" s="370" t="str">
        <f>'PLANILHA ORÇAMENTARIA'!D74</f>
        <v>VERGA PRÉ-MOLDADA  EM CONCRETO ARMADO FCK = 15 MPA - 10X10CM, PARA PORTAS COM ATÉ 1,5 M DE VÃO</v>
      </c>
      <c r="D250" s="370"/>
      <c r="E250" s="370"/>
      <c r="F250" s="370"/>
      <c r="G250" s="370"/>
      <c r="H250" s="371"/>
    </row>
    <row r="251" spans="1:8" x14ac:dyDescent="0.2">
      <c r="A251" s="366"/>
      <c r="B251" s="367"/>
      <c r="C251" s="161" t="s">
        <v>740</v>
      </c>
      <c r="D251" s="163" t="str">
        <f>'PLANILHA ORÇAMENTARIA'!E74</f>
        <v>M</v>
      </c>
      <c r="E251" s="161"/>
      <c r="F251" s="161"/>
      <c r="G251" s="161"/>
      <c r="H251" s="162"/>
    </row>
    <row r="252" spans="1:8" x14ac:dyDescent="0.2">
      <c r="A252" s="366"/>
      <c r="B252" s="367"/>
      <c r="C252" s="161" t="s">
        <v>742</v>
      </c>
      <c r="D252" s="169">
        <v>33</v>
      </c>
      <c r="E252" s="161"/>
      <c r="F252" s="161"/>
      <c r="G252" s="161"/>
      <c r="H252" s="162"/>
    </row>
    <row r="253" spans="1:8" x14ac:dyDescent="0.2">
      <c r="A253" s="368"/>
      <c r="B253" s="369"/>
      <c r="C253" s="372" t="s">
        <v>945</v>
      </c>
      <c r="D253" s="373"/>
      <c r="E253" s="373"/>
      <c r="F253" s="373"/>
      <c r="G253" s="373"/>
      <c r="H253" s="374"/>
    </row>
    <row r="254" spans="1:8" ht="12" customHeight="1" x14ac:dyDescent="0.2">
      <c r="A254" s="364" t="str">
        <f>'PLANILHA ORÇAMENTARIA'!A75</f>
        <v>4.3.6</v>
      </c>
      <c r="B254" s="365"/>
      <c r="C254" s="370" t="str">
        <f>'PLANILHA ORÇAMENTARIA'!D75</f>
        <v>VERGA PRÉ-MOLDADA  EM CONCRETO ARMADO FCK = 15 MPA - 10X10CM, PARA PORTAS COM MAIS DE 1,5 M DE VÃO</v>
      </c>
      <c r="D254" s="370"/>
      <c r="E254" s="370"/>
      <c r="F254" s="370"/>
      <c r="G254" s="370"/>
      <c r="H254" s="371"/>
    </row>
    <row r="255" spans="1:8" x14ac:dyDescent="0.2">
      <c r="A255" s="366"/>
      <c r="B255" s="367"/>
      <c r="C255" s="161" t="s">
        <v>740</v>
      </c>
      <c r="D255" s="161" t="str">
        <f>'PLANILHA ORÇAMENTARIA'!E75</f>
        <v>M</v>
      </c>
      <c r="E255" s="161"/>
      <c r="F255" s="161"/>
      <c r="G255" s="161"/>
      <c r="H255" s="162"/>
    </row>
    <row r="256" spans="1:8" x14ac:dyDescent="0.2">
      <c r="A256" s="366"/>
      <c r="B256" s="367"/>
      <c r="C256" s="161" t="s">
        <v>742</v>
      </c>
      <c r="D256" s="169">
        <v>3</v>
      </c>
      <c r="E256" s="161"/>
      <c r="F256" s="161"/>
      <c r="G256" s="161"/>
      <c r="H256" s="162"/>
    </row>
    <row r="257" spans="1:8" ht="16.5" customHeight="1" x14ac:dyDescent="0.2">
      <c r="A257" s="368"/>
      <c r="B257" s="369"/>
      <c r="C257" s="372" t="s">
        <v>946</v>
      </c>
      <c r="D257" s="373"/>
      <c r="E257" s="373"/>
      <c r="F257" s="373"/>
      <c r="G257" s="373"/>
      <c r="H257" s="374"/>
    </row>
    <row r="258" spans="1:8" s="166" customFormat="1" ht="24.75" customHeight="1" x14ac:dyDescent="0.2">
      <c r="A258" s="379">
        <f>'PLANILHA ORÇAMENTARIA'!A77</f>
        <v>5</v>
      </c>
      <c r="B258" s="379"/>
      <c r="C258" s="380" t="str">
        <f>'PLANILHA ORÇAMENTARIA'!D77</f>
        <v xml:space="preserve">SISTEMA DE VEDAÇÃO VERTICAL INTERNO E EXTERNO </v>
      </c>
      <c r="D258" s="380"/>
      <c r="E258" s="380"/>
      <c r="F258" s="380"/>
      <c r="G258" s="380"/>
      <c r="H258" s="380"/>
    </row>
    <row r="259" spans="1:8" ht="14.25" customHeight="1" x14ac:dyDescent="0.2">
      <c r="A259" s="399" t="str">
        <f>'PLANILHA ORÇAMENTARIA'!A78</f>
        <v>5.1</v>
      </c>
      <c r="B259" s="399"/>
      <c r="C259" s="400" t="str">
        <f>'PLANILHA ORÇAMENTARIA'!D78</f>
        <v>ALVENARIA DE VEDAÇÃO</v>
      </c>
      <c r="D259" s="400"/>
      <c r="E259" s="400"/>
      <c r="F259" s="400"/>
      <c r="G259" s="400"/>
      <c r="H259" s="400"/>
    </row>
    <row r="260" spans="1:8" ht="12" customHeight="1" x14ac:dyDescent="0.2">
      <c r="A260" s="364" t="str">
        <f>'PLANILHA ORÇAMENTARIA'!A79</f>
        <v>5.1.1</v>
      </c>
      <c r="B260" s="365"/>
      <c r="C260" s="370" t="str">
        <f>'PLANILHA ORÇAMENTARIA'!D79</f>
        <v>ALVENARIA DE VEDAÇÃO COM TIJOLO CERÂMICO FURADO, ESP. 14CM, PARA REVESTIMENTO, INCLUSIVE ARGAMASSA PARA ASSENTAMENTO</v>
      </c>
      <c r="D260" s="370"/>
      <c r="E260" s="370"/>
      <c r="F260" s="370"/>
      <c r="G260" s="370"/>
      <c r="H260" s="371"/>
    </row>
    <row r="261" spans="1:8" x14ac:dyDescent="0.2">
      <c r="A261" s="366"/>
      <c r="B261" s="367"/>
      <c r="C261" s="161" t="s">
        <v>740</v>
      </c>
      <c r="D261" s="163" t="str">
        <f>'PLANILHA ORÇAMENTARIA'!E79</f>
        <v>M2</v>
      </c>
      <c r="E261" s="161"/>
      <c r="F261" s="161"/>
      <c r="G261" s="161"/>
      <c r="H261" s="162"/>
    </row>
    <row r="262" spans="1:8" x14ac:dyDescent="0.2">
      <c r="A262" s="366"/>
      <c r="B262" s="367"/>
      <c r="C262" s="161" t="s">
        <v>742</v>
      </c>
      <c r="D262" s="163">
        <v>861.62</v>
      </c>
      <c r="E262" s="161"/>
      <c r="F262" s="161"/>
      <c r="G262" s="161"/>
      <c r="H262" s="162"/>
    </row>
    <row r="263" spans="1:8" x14ac:dyDescent="0.2">
      <c r="A263" s="366"/>
      <c r="B263" s="367"/>
      <c r="C263" s="376" t="s">
        <v>757</v>
      </c>
      <c r="D263" s="377"/>
      <c r="E263" s="377"/>
      <c r="F263" s="377"/>
      <c r="G263" s="377"/>
      <c r="H263" s="378"/>
    </row>
    <row r="264" spans="1:8" x14ac:dyDescent="0.2">
      <c r="A264" s="366"/>
      <c r="B264" s="367"/>
      <c r="C264" s="376" t="s">
        <v>758</v>
      </c>
      <c r="D264" s="377"/>
      <c r="E264" s="377"/>
      <c r="F264" s="377"/>
      <c r="G264" s="377"/>
      <c r="H264" s="378"/>
    </row>
    <row r="265" spans="1:8" x14ac:dyDescent="0.2">
      <c r="A265" s="366"/>
      <c r="B265" s="367"/>
      <c r="C265" s="376" t="s">
        <v>762</v>
      </c>
      <c r="D265" s="377"/>
      <c r="E265" s="377"/>
      <c r="F265" s="377"/>
      <c r="G265" s="377"/>
      <c r="H265" s="378"/>
    </row>
    <row r="266" spans="1:8" ht="39" customHeight="1" x14ac:dyDescent="0.2">
      <c r="A266" s="366"/>
      <c r="B266" s="367"/>
      <c r="C266" s="384" t="s">
        <v>968</v>
      </c>
      <c r="D266" s="381"/>
      <c r="E266" s="381"/>
      <c r="F266" s="381"/>
      <c r="G266" s="381"/>
      <c r="H266" s="382"/>
    </row>
    <row r="267" spans="1:8" x14ac:dyDescent="0.2">
      <c r="A267" s="366"/>
      <c r="B267" s="367"/>
      <c r="C267" s="384" t="s">
        <v>969</v>
      </c>
      <c r="D267" s="381"/>
      <c r="E267" s="381"/>
      <c r="F267" s="381"/>
      <c r="G267" s="381"/>
      <c r="H267" s="382"/>
    </row>
    <row r="268" spans="1:8" ht="29.25" customHeight="1" x14ac:dyDescent="0.2">
      <c r="A268" s="366"/>
      <c r="B268" s="367"/>
      <c r="C268" s="384" t="s">
        <v>759</v>
      </c>
      <c r="D268" s="381"/>
      <c r="E268" s="381"/>
      <c r="F268" s="381"/>
      <c r="G268" s="381"/>
      <c r="H268" s="382"/>
    </row>
    <row r="269" spans="1:8" x14ac:dyDescent="0.2">
      <c r="A269" s="366"/>
      <c r="B269" s="367"/>
      <c r="C269" s="384" t="s">
        <v>760</v>
      </c>
      <c r="D269" s="381"/>
      <c r="E269" s="381"/>
      <c r="F269" s="381"/>
      <c r="G269" s="381"/>
      <c r="H269" s="382"/>
    </row>
    <row r="270" spans="1:8" ht="21" customHeight="1" x14ac:dyDescent="0.2">
      <c r="A270" s="366"/>
      <c r="B270" s="367"/>
      <c r="C270" s="384" t="s">
        <v>761</v>
      </c>
      <c r="D270" s="381"/>
      <c r="E270" s="381"/>
      <c r="F270" s="381"/>
      <c r="G270" s="381"/>
      <c r="H270" s="382"/>
    </row>
    <row r="271" spans="1:8" ht="24" customHeight="1" x14ac:dyDescent="0.2">
      <c r="A271" s="366"/>
      <c r="B271" s="367"/>
      <c r="C271" s="384" t="s">
        <v>763</v>
      </c>
      <c r="D271" s="381"/>
      <c r="E271" s="381"/>
      <c r="F271" s="381"/>
      <c r="G271" s="381"/>
      <c r="H271" s="382"/>
    </row>
    <row r="272" spans="1:8" x14ac:dyDescent="0.2">
      <c r="A272" s="366"/>
      <c r="B272" s="367"/>
      <c r="C272" s="384" t="s">
        <v>764</v>
      </c>
      <c r="D272" s="381"/>
      <c r="E272" s="381"/>
      <c r="F272" s="381"/>
      <c r="G272" s="381"/>
      <c r="H272" s="382"/>
    </row>
    <row r="273" spans="1:8" x14ac:dyDescent="0.2">
      <c r="A273" s="366"/>
      <c r="B273" s="367"/>
      <c r="C273" s="404" t="s">
        <v>765</v>
      </c>
      <c r="D273" s="405"/>
      <c r="E273" s="405"/>
      <c r="F273" s="405"/>
      <c r="G273" s="405"/>
      <c r="H273" s="406"/>
    </row>
    <row r="274" spans="1:8" ht="12" customHeight="1" x14ac:dyDescent="0.2">
      <c r="A274" s="364" t="str">
        <f>'PLANILHA ORÇAMENTARIA'!A80</f>
        <v>5.1.2</v>
      </c>
      <c r="B274" s="365"/>
      <c r="C274" s="381" t="str">
        <f>'PLANILHA ORÇAMENTARIA'!D80</f>
        <v>ALVENARIA DE VEDAÇÃO COM BLOCO DE CONCRETO, ESP. 14CM, PARA REVESTIMENTO, INCLUSIVE ARGAMASSA PARA ASSENTAMENTO</v>
      </c>
      <c r="D274" s="381"/>
      <c r="E274" s="381"/>
      <c r="F274" s="381"/>
      <c r="G274" s="381"/>
      <c r="H274" s="382"/>
    </row>
    <row r="275" spans="1:8" x14ac:dyDescent="0.2">
      <c r="A275" s="366"/>
      <c r="B275" s="367"/>
      <c r="C275" s="161" t="s">
        <v>740</v>
      </c>
      <c r="D275" s="161" t="str">
        <f>'PLANILHA ORÇAMENTARIA'!E80</f>
        <v>M2</v>
      </c>
      <c r="E275" s="161"/>
      <c r="F275" s="161"/>
      <c r="G275" s="161"/>
      <c r="H275" s="162"/>
    </row>
    <row r="276" spans="1:8" x14ac:dyDescent="0.2">
      <c r="A276" s="366"/>
      <c r="B276" s="367"/>
      <c r="C276" s="161" t="s">
        <v>742</v>
      </c>
      <c r="D276" s="163">
        <v>259.57</v>
      </c>
      <c r="E276" s="161"/>
      <c r="F276" s="161"/>
      <c r="G276" s="161"/>
      <c r="H276" s="162"/>
    </row>
    <row r="277" spans="1:8" x14ac:dyDescent="0.2">
      <c r="A277" s="366"/>
      <c r="B277" s="367"/>
      <c r="C277" s="376" t="s">
        <v>766</v>
      </c>
      <c r="D277" s="377"/>
      <c r="E277" s="377"/>
      <c r="F277" s="377"/>
      <c r="G277" s="377"/>
      <c r="H277" s="378"/>
    </row>
    <row r="278" spans="1:8" x14ac:dyDescent="0.2">
      <c r="A278" s="366"/>
      <c r="B278" s="367"/>
      <c r="C278" s="376" t="s">
        <v>767</v>
      </c>
      <c r="D278" s="377"/>
      <c r="E278" s="377"/>
      <c r="F278" s="377"/>
      <c r="G278" s="377"/>
      <c r="H278" s="378"/>
    </row>
    <row r="279" spans="1:8" x14ac:dyDescent="0.2">
      <c r="A279" s="366"/>
      <c r="B279" s="367"/>
      <c r="C279" s="376" t="s">
        <v>768</v>
      </c>
      <c r="D279" s="377"/>
      <c r="E279" s="377"/>
      <c r="F279" s="377"/>
      <c r="G279" s="377"/>
      <c r="H279" s="378"/>
    </row>
    <row r="280" spans="1:8" x14ac:dyDescent="0.2">
      <c r="A280" s="366"/>
      <c r="B280" s="367"/>
      <c r="C280" s="376" t="s">
        <v>769</v>
      </c>
      <c r="D280" s="377"/>
      <c r="E280" s="377"/>
      <c r="F280" s="377"/>
      <c r="G280" s="377"/>
      <c r="H280" s="378"/>
    </row>
    <row r="281" spans="1:8" x14ac:dyDescent="0.2">
      <c r="A281" s="366"/>
      <c r="B281" s="367"/>
      <c r="C281" s="376" t="s">
        <v>770</v>
      </c>
      <c r="D281" s="377"/>
      <c r="E281" s="377"/>
      <c r="F281" s="377"/>
      <c r="G281" s="377"/>
      <c r="H281" s="378"/>
    </row>
    <row r="282" spans="1:8" s="166" customFormat="1" x14ac:dyDescent="0.2">
      <c r="A282" s="379">
        <f>'PLANILHA ORÇAMENTARIA'!A82</f>
        <v>6</v>
      </c>
      <c r="B282" s="379"/>
      <c r="C282" s="380" t="str">
        <f>'PLANILHA ORÇAMENTARIA'!D82</f>
        <v xml:space="preserve">ESQUADRIAS </v>
      </c>
      <c r="D282" s="380"/>
      <c r="E282" s="380"/>
      <c r="F282" s="380"/>
      <c r="G282" s="380"/>
      <c r="H282" s="380"/>
    </row>
    <row r="283" spans="1:8" x14ac:dyDescent="0.2">
      <c r="A283" s="399" t="str">
        <f>'PLANILHA ORÇAMENTARIA'!A83</f>
        <v>6.1</v>
      </c>
      <c r="B283" s="399"/>
      <c r="C283" s="400" t="str">
        <f>'PLANILHA ORÇAMENTARIA'!D83</f>
        <v>PORTAS DE MADEIRA</v>
      </c>
      <c r="D283" s="400"/>
      <c r="E283" s="400"/>
      <c r="F283" s="400"/>
      <c r="G283" s="400"/>
      <c r="H283" s="400"/>
    </row>
    <row r="284" spans="1:8" ht="12" customHeight="1" x14ac:dyDescent="0.2">
      <c r="A284" s="364" t="str">
        <f>'PLANILHA ORÇAMENTARIA'!A84</f>
        <v>6.1.1</v>
      </c>
      <c r="B284" s="365"/>
      <c r="C284" s="370" t="str">
        <f>'PLANILHA ORÇAMENTARIA'!D84</f>
        <v>PORTA DE ABRIR,MADEIRA DE LEI PRANCHETA PARA PINTURA COMPLETA 90 X 210CM,COM FERRAGENS EM FERRO LATONADO, CONFORME PROJETOS DE ESQUADRIAS (PM-01)</v>
      </c>
      <c r="D284" s="370"/>
      <c r="E284" s="370"/>
      <c r="F284" s="370"/>
      <c r="G284" s="370"/>
      <c r="H284" s="371"/>
    </row>
    <row r="285" spans="1:8" x14ac:dyDescent="0.2">
      <c r="A285" s="366"/>
      <c r="B285" s="367"/>
      <c r="C285" s="381"/>
      <c r="D285" s="381"/>
      <c r="E285" s="381"/>
      <c r="F285" s="381"/>
      <c r="G285" s="381"/>
      <c r="H285" s="382"/>
    </row>
    <row r="286" spans="1:8" x14ac:dyDescent="0.2">
      <c r="A286" s="366"/>
      <c r="B286" s="367"/>
      <c r="C286" s="161" t="s">
        <v>740</v>
      </c>
      <c r="D286" s="163" t="str">
        <f>'PLANILHA ORÇAMENTARIA'!E84</f>
        <v>UN.</v>
      </c>
      <c r="E286" s="161"/>
      <c r="F286" s="161"/>
      <c r="G286" s="161"/>
      <c r="H286" s="162"/>
    </row>
    <row r="287" spans="1:8" x14ac:dyDescent="0.2">
      <c r="A287" s="366"/>
      <c r="B287" s="367"/>
      <c r="C287" s="161" t="s">
        <v>742</v>
      </c>
      <c r="D287" s="163">
        <v>16</v>
      </c>
      <c r="E287" s="161"/>
      <c r="F287" s="161"/>
      <c r="G287" s="161"/>
      <c r="H287" s="162"/>
    </row>
    <row r="288" spans="1:8" ht="26.25" customHeight="1" x14ac:dyDescent="0.2">
      <c r="A288" s="368"/>
      <c r="B288" s="369"/>
      <c r="C288" s="404" t="s">
        <v>771</v>
      </c>
      <c r="D288" s="405"/>
      <c r="E288" s="405"/>
      <c r="F288" s="405"/>
      <c r="G288" s="405"/>
      <c r="H288" s="406"/>
    </row>
    <row r="289" spans="1:8" ht="12" customHeight="1" x14ac:dyDescent="0.2">
      <c r="A289" s="364" t="str">
        <f>'PLANILHA ORÇAMENTARIA'!A85</f>
        <v>6.1.2</v>
      </c>
      <c r="B289" s="365"/>
      <c r="C289" s="370" t="str">
        <f>'PLANILHA ORÇAMENTARIA'!D85</f>
        <v>PORTA EM MADEIRA LEI (IPÊ), LISA 90 X 210CM,COM VISOR DE VIDRO 6MM (50X60CM), INCLUSIVE BATENTES E FERRAGENS (PM-02)</v>
      </c>
      <c r="D289" s="370"/>
      <c r="E289" s="370"/>
      <c r="F289" s="370"/>
      <c r="G289" s="370"/>
      <c r="H289" s="371"/>
    </row>
    <row r="290" spans="1:8" x14ac:dyDescent="0.2">
      <c r="A290" s="366"/>
      <c r="B290" s="367"/>
      <c r="C290" s="161" t="s">
        <v>740</v>
      </c>
      <c r="D290" s="163" t="str">
        <f>'PLANILHA ORÇAMENTARIA'!E85</f>
        <v>UN.</v>
      </c>
      <c r="E290" s="161"/>
      <c r="F290" s="161"/>
      <c r="G290" s="161"/>
      <c r="H290" s="162"/>
    </row>
    <row r="291" spans="1:8" x14ac:dyDescent="0.2">
      <c r="A291" s="366"/>
      <c r="B291" s="367"/>
      <c r="C291" s="161" t="s">
        <v>742</v>
      </c>
      <c r="D291" s="163">
        <v>6</v>
      </c>
      <c r="E291" s="161"/>
      <c r="F291" s="161"/>
      <c r="G291" s="161"/>
      <c r="H291" s="162"/>
    </row>
    <row r="292" spans="1:8" x14ac:dyDescent="0.2">
      <c r="A292" s="368"/>
      <c r="B292" s="369"/>
      <c r="C292" s="372" t="s">
        <v>772</v>
      </c>
      <c r="D292" s="373"/>
      <c r="E292" s="373"/>
      <c r="F292" s="373"/>
      <c r="G292" s="373"/>
      <c r="H292" s="374"/>
    </row>
    <row r="293" spans="1:8" ht="12" customHeight="1" x14ac:dyDescent="0.2">
      <c r="A293" s="364" t="str">
        <f>'PLANILHA ORÇAMENTARIA'!A86</f>
        <v>6.1.3</v>
      </c>
      <c r="B293" s="365"/>
      <c r="C293" s="370" t="str">
        <f>'PLANILHA ORÇAMENTARIA'!D86</f>
        <v>PORTA EM MADEIRA DE LEI REVESTIDA EM LAMINADO MELAMÍNICO, COM MARCO EM ALUMÍNIO ANODIZADO NATURAL, TARJETA LIVRE/OCUPADO E DOBRADIÇAS - 60 X 105 CM (PM-03)</v>
      </c>
      <c r="D293" s="370"/>
      <c r="E293" s="370"/>
      <c r="F293" s="370"/>
      <c r="G293" s="370"/>
      <c r="H293" s="371"/>
    </row>
    <row r="294" spans="1:8" x14ac:dyDescent="0.2">
      <c r="A294" s="366"/>
      <c r="B294" s="367"/>
      <c r="C294" s="381"/>
      <c r="D294" s="381"/>
      <c r="E294" s="381"/>
      <c r="F294" s="381"/>
      <c r="G294" s="381"/>
      <c r="H294" s="382"/>
    </row>
    <row r="295" spans="1:8" x14ac:dyDescent="0.2">
      <c r="A295" s="366"/>
      <c r="B295" s="367"/>
      <c r="C295" s="161" t="s">
        <v>740</v>
      </c>
      <c r="D295" s="161" t="str">
        <f>'PLANILHA ORÇAMENTARIA'!E86</f>
        <v>M2</v>
      </c>
      <c r="E295" s="161"/>
      <c r="F295" s="161"/>
      <c r="G295" s="161"/>
      <c r="H295" s="162"/>
    </row>
    <row r="296" spans="1:8" x14ac:dyDescent="0.2">
      <c r="A296" s="366"/>
      <c r="B296" s="367"/>
      <c r="C296" s="161" t="s">
        <v>742</v>
      </c>
      <c r="D296" s="163" t="s">
        <v>744</v>
      </c>
      <c r="E296" s="161"/>
      <c r="F296" s="161"/>
      <c r="G296" s="161"/>
      <c r="H296" s="162"/>
    </row>
    <row r="297" spans="1:8" x14ac:dyDescent="0.2">
      <c r="A297" s="368"/>
      <c r="B297" s="369"/>
      <c r="C297" s="401" t="s">
        <v>773</v>
      </c>
      <c r="D297" s="402"/>
      <c r="E297" s="402"/>
      <c r="F297" s="402"/>
      <c r="G297" s="402"/>
      <c r="H297" s="403"/>
    </row>
    <row r="298" spans="1:8" x14ac:dyDescent="0.2">
      <c r="A298" s="399" t="str">
        <f>'PLANILHA ORÇAMENTARIA'!A87</f>
        <v>6.2</v>
      </c>
      <c r="B298" s="399"/>
      <c r="C298" s="400" t="str">
        <f>'PLANILHA ORÇAMENTARIA'!D87</f>
        <v>PORTAS EM ALUMÍNIO</v>
      </c>
      <c r="D298" s="400"/>
      <c r="E298" s="400"/>
      <c r="F298" s="400"/>
      <c r="G298" s="400"/>
      <c r="H298" s="400"/>
    </row>
    <row r="299" spans="1:8" ht="12" customHeight="1" x14ac:dyDescent="0.2">
      <c r="A299" s="364" t="str">
        <f>'PLANILHA ORÇAMENTARIA'!A88</f>
        <v>6.2.1</v>
      </c>
      <c r="B299" s="365"/>
      <c r="C299" s="370" t="str">
        <f>'PLANILHA ORÇAMENTARIA'!D88</f>
        <v>PORTÃO/PORTA EM ALUMÍNIO COR N/B/P, DE ABRIR, 02 FLS, VAZADO, EM TUBO QUADRADO 3"X1.1/2" HORIZONTAIS E ENGRADADO E 1.1/2"X1.1/2" VERTICAIS, COM ESPAÇAMENTO DE 12CM.(JANELA E PORTAO ABRIGO DE GÁS)</v>
      </c>
      <c r="D299" s="370"/>
      <c r="E299" s="370"/>
      <c r="F299" s="370"/>
      <c r="G299" s="370"/>
      <c r="H299" s="371"/>
    </row>
    <row r="300" spans="1:8" x14ac:dyDescent="0.2">
      <c r="A300" s="366"/>
      <c r="B300" s="367"/>
      <c r="C300" s="381"/>
      <c r="D300" s="381"/>
      <c r="E300" s="381"/>
      <c r="F300" s="381"/>
      <c r="G300" s="381"/>
      <c r="H300" s="382"/>
    </row>
    <row r="301" spans="1:8" x14ac:dyDescent="0.2">
      <c r="A301" s="366"/>
      <c r="B301" s="367"/>
      <c r="C301" s="161" t="s">
        <v>740</v>
      </c>
      <c r="D301" s="161" t="str">
        <f>'PLANILHA ORÇAMENTARIA'!E88</f>
        <v>M2</v>
      </c>
      <c r="E301" s="161"/>
      <c r="F301" s="161"/>
      <c r="G301" s="161"/>
      <c r="H301" s="162"/>
    </row>
    <row r="302" spans="1:8" x14ac:dyDescent="0.2">
      <c r="A302" s="366"/>
      <c r="B302" s="367"/>
      <c r="C302" s="161" t="s">
        <v>742</v>
      </c>
      <c r="D302" s="169">
        <f>'PLANILHA ORÇAMENTARIA'!F88</f>
        <v>4.2</v>
      </c>
      <c r="E302" s="161"/>
      <c r="F302" s="161"/>
      <c r="G302" s="161"/>
      <c r="H302" s="162"/>
    </row>
    <row r="303" spans="1:8" x14ac:dyDescent="0.2">
      <c r="A303" s="368"/>
      <c r="B303" s="369"/>
      <c r="C303" s="372" t="s">
        <v>1090</v>
      </c>
      <c r="D303" s="373"/>
      <c r="E303" s="373"/>
      <c r="F303" s="373"/>
      <c r="G303" s="373"/>
      <c r="H303" s="374"/>
    </row>
    <row r="304" spans="1:8" x14ac:dyDescent="0.2">
      <c r="A304" s="399" t="str">
        <f>'PLANILHA ORÇAMENTARIA'!A89</f>
        <v>6.3</v>
      </c>
      <c r="B304" s="399"/>
      <c r="C304" s="400" t="str">
        <f>'PLANILHA ORÇAMENTARIA'!D89</f>
        <v>PORTAS DE VIDRO - PV</v>
      </c>
      <c r="D304" s="400"/>
      <c r="E304" s="400"/>
      <c r="F304" s="400"/>
      <c r="G304" s="400"/>
      <c r="H304" s="400"/>
    </row>
    <row r="305" spans="1:8" ht="12" customHeight="1" x14ac:dyDescent="0.2">
      <c r="A305" s="364" t="str">
        <f>'PLANILHA ORÇAMENTARIA'!A90</f>
        <v>6.3.1</v>
      </c>
      <c r="B305" s="365"/>
      <c r="C305" s="370" t="str">
        <f>'PLANILHA ORÇAMENTARIA'!D90</f>
        <v>PORTA DE VIDRO TEMPERADO, COM FERRAGENS, INCLUSIVE VIDRO 10MM, CONFORME PROJETO DE ESQUADRIAS (PV-01 - 240x230)</v>
      </c>
      <c r="D305" s="370"/>
      <c r="E305" s="370"/>
      <c r="F305" s="370"/>
      <c r="G305" s="370"/>
      <c r="H305" s="371"/>
    </row>
    <row r="306" spans="1:8" x14ac:dyDescent="0.2">
      <c r="A306" s="366"/>
      <c r="B306" s="367"/>
      <c r="C306" s="161" t="s">
        <v>740</v>
      </c>
      <c r="D306" s="161" t="str">
        <f>'PLANILHA ORÇAMENTARIA'!E90</f>
        <v>UN.</v>
      </c>
      <c r="E306" s="161"/>
      <c r="F306" s="161"/>
      <c r="G306" s="161"/>
      <c r="H306" s="162"/>
    </row>
    <row r="307" spans="1:8" x14ac:dyDescent="0.2">
      <c r="A307" s="366"/>
      <c r="B307" s="367"/>
      <c r="C307" s="161" t="s">
        <v>742</v>
      </c>
      <c r="D307" s="163">
        <v>1</v>
      </c>
      <c r="E307" s="161"/>
      <c r="F307" s="161"/>
      <c r="G307" s="161"/>
      <c r="H307" s="162"/>
    </row>
    <row r="308" spans="1:8" x14ac:dyDescent="0.2">
      <c r="A308" s="368"/>
      <c r="B308" s="369"/>
      <c r="C308" s="372" t="s">
        <v>774</v>
      </c>
      <c r="D308" s="373"/>
      <c r="E308" s="373"/>
      <c r="F308" s="373"/>
      <c r="G308" s="373"/>
      <c r="H308" s="374"/>
    </row>
    <row r="309" spans="1:8" x14ac:dyDescent="0.2">
      <c r="A309" s="399" t="str">
        <f>'PLANILHA ORÇAMENTARIA'!A91</f>
        <v>6.4</v>
      </c>
      <c r="B309" s="399"/>
      <c r="C309" s="400" t="str">
        <f>'PLANILHA ORÇAMENTARIA'!D91</f>
        <v xml:space="preserve">JANELAS DE VIDRO TEMPERADO - JA </v>
      </c>
      <c r="D309" s="400"/>
      <c r="E309" s="400"/>
      <c r="F309" s="400"/>
      <c r="G309" s="400"/>
      <c r="H309" s="400"/>
    </row>
    <row r="310" spans="1:8" ht="12" customHeight="1" x14ac:dyDescent="0.2">
      <c r="A310" s="364" t="str">
        <f>'PLANILHA ORÇAMENTARIA'!A92</f>
        <v>6.4.1</v>
      </c>
      <c r="B310" s="365"/>
      <c r="C310" s="370" t="str">
        <f>'PLANILHA ORÇAMENTARIA'!D92</f>
        <v>FORNECIMENTO E ASSENTAMENTO DE JANELA DE ALUMÍNIO, LINHA SUPREMA ACABAMENTO ANODIZADO, TIPO CORRER COM CONTRAMARCO, INCLUSIVE FORNECIMENTO DE VIDRO LISO DE 6MM,  FERRAGENS E ACESSÓRIOS.</v>
      </c>
      <c r="D310" s="370"/>
      <c r="E310" s="370"/>
      <c r="F310" s="370"/>
      <c r="G310" s="370"/>
      <c r="H310" s="371"/>
    </row>
    <row r="311" spans="1:8" x14ac:dyDescent="0.2">
      <c r="A311" s="366"/>
      <c r="B311" s="367"/>
      <c r="C311" s="381"/>
      <c r="D311" s="381"/>
      <c r="E311" s="381"/>
      <c r="F311" s="381"/>
      <c r="G311" s="381"/>
      <c r="H311" s="382"/>
    </row>
    <row r="312" spans="1:8" x14ac:dyDescent="0.2">
      <c r="A312" s="366"/>
      <c r="B312" s="367"/>
      <c r="C312" s="161" t="s">
        <v>740</v>
      </c>
      <c r="D312" s="163" t="str">
        <f>'PLANILHA ORÇAMENTARIA'!E92</f>
        <v>M2</v>
      </c>
      <c r="E312" s="161"/>
      <c r="F312" s="161"/>
      <c r="G312" s="161"/>
      <c r="H312" s="162"/>
    </row>
    <row r="313" spans="1:8" x14ac:dyDescent="0.2">
      <c r="A313" s="366"/>
      <c r="B313" s="367"/>
      <c r="C313" s="161" t="s">
        <v>742</v>
      </c>
      <c r="D313" s="163">
        <v>41.14</v>
      </c>
      <c r="E313" s="161"/>
      <c r="F313" s="161"/>
      <c r="G313" s="161"/>
      <c r="H313" s="162"/>
    </row>
    <row r="314" spans="1:8" x14ac:dyDescent="0.2">
      <c r="A314" s="366"/>
      <c r="B314" s="367"/>
      <c r="C314" s="376" t="s">
        <v>775</v>
      </c>
      <c r="D314" s="377"/>
      <c r="E314" s="377"/>
      <c r="F314" s="377"/>
      <c r="G314" s="377"/>
      <c r="H314" s="378"/>
    </row>
    <row r="315" spans="1:8" x14ac:dyDescent="0.2">
      <c r="A315" s="366"/>
      <c r="B315" s="375"/>
      <c r="C315" s="376" t="s">
        <v>776</v>
      </c>
      <c r="D315" s="377"/>
      <c r="E315" s="377"/>
      <c r="F315" s="377"/>
      <c r="G315" s="377"/>
      <c r="H315" s="378"/>
    </row>
    <row r="316" spans="1:8" x14ac:dyDescent="0.2">
      <c r="A316" s="366"/>
      <c r="B316" s="367"/>
      <c r="C316" s="376" t="s">
        <v>777</v>
      </c>
      <c r="D316" s="377"/>
      <c r="E316" s="377"/>
      <c r="F316" s="377"/>
      <c r="G316" s="377"/>
      <c r="H316" s="378"/>
    </row>
    <row r="317" spans="1:8" x14ac:dyDescent="0.2">
      <c r="A317" s="366"/>
      <c r="B317" s="367"/>
      <c r="C317" s="376" t="s">
        <v>778</v>
      </c>
      <c r="D317" s="377"/>
      <c r="E317" s="377"/>
      <c r="F317" s="377"/>
      <c r="G317" s="377"/>
      <c r="H317" s="378"/>
    </row>
    <row r="318" spans="1:8" x14ac:dyDescent="0.2">
      <c r="A318" s="366"/>
      <c r="B318" s="367"/>
      <c r="C318" s="376" t="s">
        <v>779</v>
      </c>
      <c r="D318" s="377"/>
      <c r="E318" s="377"/>
      <c r="F318" s="377"/>
      <c r="G318" s="377"/>
      <c r="H318" s="378"/>
    </row>
    <row r="319" spans="1:8" x14ac:dyDescent="0.2">
      <c r="A319" s="366"/>
      <c r="B319" s="367"/>
      <c r="C319" s="376" t="s">
        <v>780</v>
      </c>
      <c r="D319" s="377"/>
      <c r="E319" s="377"/>
      <c r="F319" s="377"/>
      <c r="G319" s="377"/>
      <c r="H319" s="378"/>
    </row>
    <row r="320" spans="1:8" x14ac:dyDescent="0.2">
      <c r="A320" s="368"/>
      <c r="B320" s="369"/>
      <c r="C320" s="372" t="s">
        <v>781</v>
      </c>
      <c r="D320" s="373"/>
      <c r="E320" s="373"/>
      <c r="F320" s="373"/>
      <c r="G320" s="373"/>
      <c r="H320" s="374"/>
    </row>
    <row r="321" spans="1:8" ht="12" customHeight="1" x14ac:dyDescent="0.2">
      <c r="A321" s="364" t="str">
        <f>'PLANILHA ORÇAMENTARIA'!A93</f>
        <v>6.4.2</v>
      </c>
      <c r="B321" s="365"/>
      <c r="C321" s="370" t="str">
        <f>'PLANILHA ORÇAMENTARIA'!D93</f>
        <v>TELA DE NYLON TIPO MOSQUITEIRO COM MOLDURA EM ALUMINIO ANODIZADO NATURAL</v>
      </c>
      <c r="D321" s="370"/>
      <c r="E321" s="370"/>
      <c r="F321" s="370"/>
      <c r="G321" s="370"/>
      <c r="H321" s="371"/>
    </row>
    <row r="322" spans="1:8" x14ac:dyDescent="0.2">
      <c r="A322" s="366"/>
      <c r="B322" s="367"/>
      <c r="C322" s="161" t="s">
        <v>740</v>
      </c>
      <c r="D322" s="161" t="str">
        <f>'PLANILHA ORÇAMENTARIA'!E93</f>
        <v>M2</v>
      </c>
      <c r="E322" s="161"/>
      <c r="F322" s="161"/>
      <c r="G322" s="161"/>
      <c r="H322" s="162"/>
    </row>
    <row r="323" spans="1:8" x14ac:dyDescent="0.2">
      <c r="A323" s="366"/>
      <c r="B323" s="367"/>
      <c r="C323" s="161" t="s">
        <v>742</v>
      </c>
      <c r="D323" s="163">
        <v>5.16</v>
      </c>
      <c r="E323" s="161"/>
      <c r="F323" s="161"/>
      <c r="G323" s="161"/>
      <c r="H323" s="162"/>
    </row>
    <row r="324" spans="1:8" x14ac:dyDescent="0.2">
      <c r="A324" s="366"/>
      <c r="B324" s="367"/>
      <c r="C324" s="376" t="s">
        <v>782</v>
      </c>
      <c r="D324" s="377"/>
      <c r="E324" s="377"/>
      <c r="F324" s="377"/>
      <c r="G324" s="377"/>
      <c r="H324" s="378"/>
    </row>
    <row r="325" spans="1:8" x14ac:dyDescent="0.2">
      <c r="A325" s="368"/>
      <c r="B325" s="369"/>
      <c r="C325" s="401" t="s">
        <v>783</v>
      </c>
      <c r="D325" s="402"/>
      <c r="E325" s="402"/>
      <c r="F325" s="402"/>
      <c r="G325" s="402"/>
      <c r="H325" s="403"/>
    </row>
    <row r="326" spans="1:8" x14ac:dyDescent="0.2">
      <c r="A326" s="399" t="str">
        <f>'PLANILHA ORÇAMENTARIA'!A94</f>
        <v>6.5</v>
      </c>
      <c r="B326" s="399"/>
      <c r="C326" s="400" t="str">
        <f>'PLANILHA ORÇAMENTARIA'!D94</f>
        <v>VIDROS</v>
      </c>
      <c r="D326" s="400"/>
      <c r="E326" s="400"/>
      <c r="F326" s="400"/>
      <c r="G326" s="400"/>
      <c r="H326" s="400"/>
    </row>
    <row r="327" spans="1:8" ht="12" customHeight="1" x14ac:dyDescent="0.2">
      <c r="A327" s="364" t="str">
        <f>'PLANILHA ORÇAMENTARIA'!A95</f>
        <v>6.5.1</v>
      </c>
      <c r="B327" s="365"/>
      <c r="C327" s="370" t="str">
        <f>'PLANILHA ORÇAMENTARIA'!D95</f>
        <v>VIDRO TEMPERADO INCOLOR , ESPESSURA 6MM, FORNECIMENTO E INSTALACAO, INCLUSIVE MASSA PARA VEDACAO (SECRETARIA)</v>
      </c>
      <c r="D327" s="370"/>
      <c r="E327" s="370"/>
      <c r="F327" s="370"/>
      <c r="G327" s="370"/>
      <c r="H327" s="371"/>
    </row>
    <row r="328" spans="1:8" x14ac:dyDescent="0.2">
      <c r="A328" s="366"/>
      <c r="B328" s="367"/>
      <c r="C328" s="161" t="s">
        <v>740</v>
      </c>
      <c r="D328" s="163" t="str">
        <f>'PLANILHA ORÇAMENTARIA'!E95</f>
        <v>M2</v>
      </c>
      <c r="E328" s="161"/>
      <c r="F328" s="161"/>
      <c r="G328" s="161"/>
      <c r="H328" s="162"/>
    </row>
    <row r="329" spans="1:8" x14ac:dyDescent="0.2">
      <c r="A329" s="366"/>
      <c r="B329" s="367"/>
      <c r="C329" s="161" t="s">
        <v>742</v>
      </c>
      <c r="D329" s="163">
        <v>1.44</v>
      </c>
      <c r="E329" s="161"/>
      <c r="F329" s="161"/>
      <c r="G329" s="161"/>
      <c r="H329" s="162"/>
    </row>
    <row r="330" spans="1:8" x14ac:dyDescent="0.2">
      <c r="A330" s="368"/>
      <c r="B330" s="369"/>
      <c r="C330" s="372" t="s">
        <v>784</v>
      </c>
      <c r="D330" s="373"/>
      <c r="E330" s="373"/>
      <c r="F330" s="373"/>
      <c r="G330" s="373"/>
      <c r="H330" s="374"/>
    </row>
    <row r="331" spans="1:8" ht="12" customHeight="1" x14ac:dyDescent="0.2">
      <c r="A331" s="364" t="str">
        <f>'PLANILHA ORÇAMENTARIA'!A96</f>
        <v>6.5.2</v>
      </c>
      <c r="B331" s="365"/>
      <c r="C331" s="370" t="str">
        <f>'PLANILHA ORÇAMENTARIA'!D96</f>
        <v>ESPELHO CRISTAL, ESPESSURA 4MM, COM PARAFUSOS DE FIXACAO, SEM MOLDURA</v>
      </c>
      <c r="D331" s="370"/>
      <c r="E331" s="370"/>
      <c r="F331" s="370"/>
      <c r="G331" s="370"/>
      <c r="H331" s="371"/>
    </row>
    <row r="332" spans="1:8" x14ac:dyDescent="0.2">
      <c r="A332" s="366"/>
      <c r="B332" s="367"/>
      <c r="C332" s="161" t="s">
        <v>740</v>
      </c>
      <c r="D332" s="161" t="str">
        <f>'PLANILHA ORÇAMENTARIA'!E96</f>
        <v>M2</v>
      </c>
      <c r="E332" s="161"/>
      <c r="F332" s="161"/>
      <c r="G332" s="161"/>
      <c r="H332" s="162"/>
    </row>
    <row r="333" spans="1:8" x14ac:dyDescent="0.2">
      <c r="A333" s="366"/>
      <c r="B333" s="367"/>
      <c r="C333" s="161" t="s">
        <v>742</v>
      </c>
      <c r="D333" s="163">
        <v>11.06</v>
      </c>
      <c r="E333" s="161"/>
      <c r="F333" s="161"/>
      <c r="G333" s="161"/>
      <c r="H333" s="162"/>
    </row>
    <row r="334" spans="1:8" x14ac:dyDescent="0.2">
      <c r="A334" s="366"/>
      <c r="B334" s="375"/>
      <c r="C334" s="376" t="s">
        <v>786</v>
      </c>
      <c r="D334" s="377"/>
      <c r="E334" s="377"/>
      <c r="F334" s="377"/>
      <c r="G334" s="377"/>
      <c r="H334" s="377"/>
    </row>
    <row r="335" spans="1:8" x14ac:dyDescent="0.2">
      <c r="A335" s="366"/>
      <c r="B335" s="375"/>
      <c r="C335" s="376" t="s">
        <v>785</v>
      </c>
      <c r="D335" s="377"/>
      <c r="E335" s="377"/>
      <c r="F335" s="377"/>
      <c r="G335" s="377"/>
      <c r="H335" s="377"/>
    </row>
    <row r="336" spans="1:8" x14ac:dyDescent="0.2">
      <c r="A336" s="366"/>
      <c r="B336" s="375"/>
      <c r="C336" s="376" t="s">
        <v>787</v>
      </c>
      <c r="D336" s="377"/>
      <c r="E336" s="377"/>
      <c r="F336" s="377"/>
      <c r="G336" s="377"/>
      <c r="H336" s="377"/>
    </row>
    <row r="337" spans="1:8" x14ac:dyDescent="0.2">
      <c r="A337" s="368"/>
      <c r="B337" s="407"/>
      <c r="C337" s="372" t="s">
        <v>788</v>
      </c>
      <c r="D337" s="373"/>
      <c r="E337" s="373"/>
      <c r="F337" s="373"/>
      <c r="G337" s="373"/>
      <c r="H337" s="373"/>
    </row>
    <row r="338" spans="1:8" x14ac:dyDescent="0.2">
      <c r="A338" s="399" t="str">
        <f>'PLANILHA ORÇAMENTARIA'!A97</f>
        <v>6.6</v>
      </c>
      <c r="B338" s="399"/>
      <c r="C338" s="408" t="str">
        <f>'PLANILHA ORÇAMENTARIA'!D97</f>
        <v>ESQUADRIAS METÁLICAS</v>
      </c>
      <c r="D338" s="408"/>
      <c r="E338" s="408"/>
      <c r="F338" s="408"/>
      <c r="G338" s="408"/>
      <c r="H338" s="408"/>
    </row>
    <row r="339" spans="1:8" ht="12" customHeight="1" x14ac:dyDescent="0.2">
      <c r="A339" s="364" t="str">
        <f>'PLANILHA ORÇAMENTARIA'!A98</f>
        <v>6.6.1</v>
      </c>
      <c r="B339" s="365"/>
      <c r="C339" s="370" t="str">
        <f>'PLANILHA ORÇAMENTARIA'!D98</f>
        <v>PORTÃO DE ABRIR COM GRADIL METÁLICO E TELA DE AÇO GALVANIZADO, INCLUSIVE PINTURA - FORNECIMENTO E INSTALAÇÃO (PO1, PO3)</v>
      </c>
      <c r="D339" s="370"/>
      <c r="E339" s="370"/>
      <c r="F339" s="370"/>
      <c r="G339" s="370"/>
      <c r="H339" s="371"/>
    </row>
    <row r="340" spans="1:8" x14ac:dyDescent="0.2">
      <c r="A340" s="366"/>
      <c r="B340" s="367"/>
      <c r="C340" s="161" t="s">
        <v>740</v>
      </c>
      <c r="D340" s="163" t="str">
        <f>'PLANILHA ORÇAMENTARIA'!E98</f>
        <v>M2</v>
      </c>
      <c r="E340" s="161"/>
      <c r="F340" s="161"/>
      <c r="G340" s="161"/>
      <c r="H340" s="162"/>
    </row>
    <row r="341" spans="1:8" x14ac:dyDescent="0.2">
      <c r="A341" s="366"/>
      <c r="B341" s="367"/>
      <c r="C341" s="161" t="s">
        <v>742</v>
      </c>
      <c r="D341" s="169">
        <v>12.6</v>
      </c>
      <c r="E341" s="161"/>
      <c r="F341" s="161"/>
      <c r="G341" s="161"/>
      <c r="H341" s="162"/>
    </row>
    <row r="342" spans="1:8" x14ac:dyDescent="0.2">
      <c r="A342" s="368"/>
      <c r="B342" s="369"/>
      <c r="C342" s="372" t="s">
        <v>789</v>
      </c>
      <c r="D342" s="373"/>
      <c r="E342" s="373"/>
      <c r="F342" s="373"/>
      <c r="G342" s="373"/>
      <c r="H342" s="374"/>
    </row>
    <row r="343" spans="1:8" ht="12" customHeight="1" x14ac:dyDescent="0.2">
      <c r="A343" s="364" t="str">
        <f>'PLANILHA ORÇAMENTARIA'!A99</f>
        <v>6.6.2</v>
      </c>
      <c r="B343" s="365"/>
      <c r="C343" s="370" t="str">
        <f>'PLANILHA ORÇAMENTARIA'!D99</f>
        <v>GRADIL METALICO E TELA DE AÇO GALVANIZADO , INCLUSIVE PINTURA - FORNECIMENTO E INSTALAÇÃO .</v>
      </c>
      <c r="D343" s="370"/>
      <c r="E343" s="370"/>
      <c r="F343" s="370"/>
      <c r="G343" s="370"/>
      <c r="H343" s="371"/>
    </row>
    <row r="344" spans="1:8" x14ac:dyDescent="0.2">
      <c r="A344" s="366"/>
      <c r="B344" s="367"/>
      <c r="C344" s="161" t="s">
        <v>740</v>
      </c>
      <c r="D344" s="163" t="str">
        <f>'PLANILHA ORÇAMENTARIA'!E99</f>
        <v>M2</v>
      </c>
      <c r="E344" s="161"/>
      <c r="F344" s="161"/>
      <c r="G344" s="161"/>
      <c r="H344" s="162"/>
    </row>
    <row r="345" spans="1:8" x14ac:dyDescent="0.2">
      <c r="A345" s="366"/>
      <c r="B345" s="367"/>
      <c r="C345" s="161" t="s">
        <v>742</v>
      </c>
      <c r="D345" s="163">
        <v>26.62</v>
      </c>
      <c r="E345" s="161"/>
      <c r="F345" s="161"/>
      <c r="G345" s="161"/>
      <c r="H345" s="162"/>
    </row>
    <row r="346" spans="1:8" x14ac:dyDescent="0.2">
      <c r="A346" s="368"/>
      <c r="B346" s="369"/>
      <c r="C346" s="372" t="s">
        <v>790</v>
      </c>
      <c r="D346" s="373"/>
      <c r="E346" s="373"/>
      <c r="F346" s="373"/>
      <c r="G346" s="373"/>
      <c r="H346" s="374"/>
    </row>
    <row r="347" spans="1:8" ht="12" customHeight="1" x14ac:dyDescent="0.2">
      <c r="A347" s="364" t="str">
        <f>'PLANILHA ORÇAMENTARIA'!A100</f>
        <v>6.6.3</v>
      </c>
      <c r="B347" s="365"/>
      <c r="C347" s="370" t="str">
        <f>'PLANILHA ORÇAMENTARIA'!D100</f>
        <v>GRADIL EM FERRO FIXADO EM VÃOS DE JANELAS, FORMADO POR BARRAS CHATAS 25X4,8 MM.</v>
      </c>
      <c r="D347" s="370"/>
      <c r="E347" s="370"/>
      <c r="F347" s="370"/>
      <c r="G347" s="370"/>
      <c r="H347" s="371"/>
    </row>
    <row r="348" spans="1:8" x14ac:dyDescent="0.2">
      <c r="A348" s="366"/>
      <c r="B348" s="367"/>
      <c r="C348" s="161" t="s">
        <v>740</v>
      </c>
      <c r="D348" s="161" t="str">
        <f>'PLANILHA ORÇAMENTARIA'!E100</f>
        <v>M2</v>
      </c>
      <c r="E348" s="161"/>
      <c r="F348" s="161"/>
      <c r="G348" s="161"/>
      <c r="H348" s="162"/>
    </row>
    <row r="349" spans="1:8" x14ac:dyDescent="0.2">
      <c r="A349" s="366"/>
      <c r="B349" s="367"/>
      <c r="C349" s="161" t="s">
        <v>742</v>
      </c>
      <c r="D349" s="169">
        <v>39</v>
      </c>
      <c r="E349" s="161"/>
      <c r="F349" s="161"/>
      <c r="G349" s="161"/>
      <c r="H349" s="162"/>
    </row>
    <row r="350" spans="1:8" x14ac:dyDescent="0.2">
      <c r="A350" s="366"/>
      <c r="B350" s="375"/>
      <c r="C350" s="376" t="s">
        <v>792</v>
      </c>
      <c r="D350" s="377"/>
      <c r="E350" s="377"/>
      <c r="F350" s="377"/>
      <c r="G350" s="377"/>
      <c r="H350" s="378"/>
    </row>
    <row r="351" spans="1:8" x14ac:dyDescent="0.2">
      <c r="A351" s="366"/>
      <c r="B351" s="375"/>
      <c r="C351" s="376" t="s">
        <v>793</v>
      </c>
      <c r="D351" s="377"/>
      <c r="E351" s="377"/>
      <c r="F351" s="377"/>
      <c r="G351" s="377"/>
      <c r="H351" s="378"/>
    </row>
    <row r="352" spans="1:8" x14ac:dyDescent="0.2">
      <c r="A352" s="366"/>
      <c r="B352" s="375"/>
      <c r="C352" s="376" t="s">
        <v>794</v>
      </c>
      <c r="D352" s="377"/>
      <c r="E352" s="377"/>
      <c r="F352" s="377"/>
      <c r="G352" s="377"/>
      <c r="H352" s="378"/>
    </row>
    <row r="353" spans="1:8" x14ac:dyDescent="0.2">
      <c r="A353" s="366"/>
      <c r="B353" s="375"/>
      <c r="C353" s="376" t="s">
        <v>795</v>
      </c>
      <c r="D353" s="377"/>
      <c r="E353" s="377"/>
      <c r="F353" s="377"/>
      <c r="G353" s="377"/>
      <c r="H353" s="378"/>
    </row>
    <row r="354" spans="1:8" x14ac:dyDescent="0.2">
      <c r="A354" s="366"/>
      <c r="B354" s="375"/>
      <c r="C354" s="376" t="s">
        <v>796</v>
      </c>
      <c r="D354" s="377"/>
      <c r="E354" s="377"/>
      <c r="F354" s="377"/>
      <c r="G354" s="377"/>
      <c r="H354" s="378"/>
    </row>
    <row r="355" spans="1:8" ht="12" customHeight="1" x14ac:dyDescent="0.2">
      <c r="A355" s="364" t="str">
        <f>'PLANILHA ORÇAMENTARIA'!A101</f>
        <v>6.6.4</v>
      </c>
      <c r="B355" s="365"/>
      <c r="C355" s="383" t="str">
        <f>'PLANILHA ORÇAMENTARIA'!D101</f>
        <v>GRADIL COM PORTÃO DE CORRER E/OU ABRIR, EM CANTONEIRA "L" DE 2 X 5/16" DOBRADA (MONTANTE), TRÊS BARRAS CHATAS 1 X 5/16" (HORIZONTAL) E BARRAS QUADRADAS 3/4" (VERTICAL) – (GRADIL COM PORTÃO NO PÁTIO)</v>
      </c>
      <c r="D355" s="370"/>
      <c r="E355" s="370"/>
      <c r="F355" s="370"/>
      <c r="G355" s="370"/>
      <c r="H355" s="371"/>
    </row>
    <row r="356" spans="1:8" x14ac:dyDescent="0.2">
      <c r="A356" s="366"/>
      <c r="B356" s="367"/>
      <c r="C356" s="384"/>
      <c r="D356" s="381"/>
      <c r="E356" s="381"/>
      <c r="F356" s="381"/>
      <c r="G356" s="381"/>
      <c r="H356" s="382"/>
    </row>
    <row r="357" spans="1:8" x14ac:dyDescent="0.2">
      <c r="A357" s="366"/>
      <c r="B357" s="367"/>
      <c r="C357" s="161" t="s">
        <v>740</v>
      </c>
      <c r="D357" s="163" t="str">
        <f>'PLANILHA ORÇAMENTARIA'!E101</f>
        <v>M2</v>
      </c>
      <c r="E357" s="161"/>
      <c r="F357" s="161"/>
      <c r="G357" s="161"/>
      <c r="H357" s="162"/>
    </row>
    <row r="358" spans="1:8" x14ac:dyDescent="0.2">
      <c r="A358" s="366"/>
      <c r="B358" s="367"/>
      <c r="C358" s="161" t="s">
        <v>742</v>
      </c>
      <c r="D358" s="163">
        <v>13.74</v>
      </c>
      <c r="E358" s="161"/>
      <c r="F358" s="161"/>
      <c r="G358" s="161"/>
      <c r="H358" s="162"/>
    </row>
    <row r="359" spans="1:8" x14ac:dyDescent="0.2">
      <c r="A359" s="368"/>
      <c r="B359" s="369"/>
      <c r="C359" s="372" t="s">
        <v>791</v>
      </c>
      <c r="D359" s="373"/>
      <c r="E359" s="373"/>
      <c r="F359" s="373"/>
      <c r="G359" s="373"/>
      <c r="H359" s="374"/>
    </row>
    <row r="360" spans="1:8" ht="12" customHeight="1" x14ac:dyDescent="0.2">
      <c r="A360" s="364" t="str">
        <f>'PLANILHA ORÇAMENTARIA'!A102</f>
        <v>6.6.5</v>
      </c>
      <c r="B360" s="365"/>
      <c r="C360" s="370" t="str">
        <f>'PLANILHA ORÇAMENTARIA'!D102</f>
        <v>BRISE METÁLICO HUNTER DOUGLAS REF. 84R - SL4 COR PRATA OU SIMILAR, COM ESTRUTURA E MONTAGEM, EXCLUSIVE ANDAIMES OU PLATAFORMA</v>
      </c>
      <c r="D360" s="370"/>
      <c r="E360" s="370"/>
      <c r="F360" s="370"/>
      <c r="G360" s="370"/>
      <c r="H360" s="371"/>
    </row>
    <row r="361" spans="1:8" x14ac:dyDescent="0.2">
      <c r="A361" s="366"/>
      <c r="B361" s="367"/>
      <c r="C361" s="161" t="s">
        <v>740</v>
      </c>
      <c r="D361" s="161" t="str">
        <f>'PLANILHA ORÇAMENTARIA'!E102</f>
        <v>M2</v>
      </c>
      <c r="E361" s="161"/>
      <c r="F361" s="161"/>
      <c r="G361" s="161"/>
      <c r="H361" s="162"/>
    </row>
    <row r="362" spans="1:8" x14ac:dyDescent="0.2">
      <c r="A362" s="366"/>
      <c r="B362" s="367"/>
      <c r="C362" s="161" t="s">
        <v>742</v>
      </c>
      <c r="D362" s="169">
        <f>'PLANILHA ORÇAMENTARIA'!F102</f>
        <v>14.2</v>
      </c>
      <c r="E362" s="161"/>
      <c r="F362" s="161"/>
      <c r="G362" s="161"/>
      <c r="H362" s="162"/>
    </row>
    <row r="363" spans="1:8" x14ac:dyDescent="0.2">
      <c r="A363" s="368"/>
      <c r="B363" s="369"/>
      <c r="C363" s="372" t="s">
        <v>1091</v>
      </c>
      <c r="D363" s="373"/>
      <c r="E363" s="373"/>
      <c r="F363" s="373"/>
      <c r="G363" s="373"/>
      <c r="H363" s="374"/>
    </row>
    <row r="364" spans="1:8" x14ac:dyDescent="0.2">
      <c r="A364" s="379">
        <f>'PLANILHA ORÇAMENTARIA'!A104</f>
        <v>7</v>
      </c>
      <c r="B364" s="379"/>
      <c r="C364" s="380" t="str">
        <f>'PLANILHA ORÇAMENTARIA'!D104</f>
        <v xml:space="preserve">SISTEMAS DE COBERTURA </v>
      </c>
      <c r="D364" s="380"/>
      <c r="E364" s="380"/>
      <c r="F364" s="380"/>
      <c r="G364" s="380"/>
      <c r="H364" s="380"/>
    </row>
    <row r="365" spans="1:8" ht="12" customHeight="1" x14ac:dyDescent="0.2">
      <c r="A365" s="364" t="str">
        <f>'PLANILHA ORÇAMENTARIA'!A105</f>
        <v>7.1</v>
      </c>
      <c r="B365" s="365"/>
      <c r="C365" s="370" t="str">
        <f>'PLANILHA ORÇAMENTARIA'!D105</f>
        <v>FORNECIMENTO, FABRICAÇÃO, TRANSPORTE E MONTAGEM DE ESTRUTURA METÁLICA EM PERFIS SOLDADOS COM TRAVAMENTO, INCLUSIVE PINTURA PRIMER</v>
      </c>
      <c r="D365" s="370"/>
      <c r="E365" s="370"/>
      <c r="F365" s="370"/>
      <c r="G365" s="370"/>
      <c r="H365" s="371"/>
    </row>
    <row r="366" spans="1:8" x14ac:dyDescent="0.2">
      <c r="A366" s="366"/>
      <c r="B366" s="367"/>
      <c r="C366" s="381"/>
      <c r="D366" s="381"/>
      <c r="E366" s="381"/>
      <c r="F366" s="381"/>
      <c r="G366" s="381"/>
      <c r="H366" s="382"/>
    </row>
    <row r="367" spans="1:8" x14ac:dyDescent="0.2">
      <c r="A367" s="366"/>
      <c r="B367" s="367"/>
      <c r="C367" s="161" t="s">
        <v>740</v>
      </c>
      <c r="D367" s="163" t="str">
        <f>'PLANILHA ORÇAMENTARIA'!E105</f>
        <v>KG</v>
      </c>
      <c r="E367" s="161"/>
      <c r="F367" s="161"/>
      <c r="G367" s="161"/>
      <c r="H367" s="162"/>
    </row>
    <row r="368" spans="1:8" x14ac:dyDescent="0.2">
      <c r="A368" s="366"/>
      <c r="B368" s="367"/>
      <c r="C368" s="161" t="s">
        <v>742</v>
      </c>
      <c r="D368" s="169">
        <f>'PLANILHA ORÇAMENTARIA'!F105</f>
        <v>6402</v>
      </c>
      <c r="E368" s="161"/>
      <c r="F368" s="161"/>
      <c r="G368" s="161"/>
      <c r="H368" s="162"/>
    </row>
    <row r="369" spans="1:8" x14ac:dyDescent="0.2">
      <c r="A369" s="368"/>
      <c r="B369" s="369"/>
      <c r="C369" s="372" t="s">
        <v>932</v>
      </c>
      <c r="D369" s="373"/>
      <c r="E369" s="373"/>
      <c r="F369" s="373"/>
      <c r="G369" s="373"/>
      <c r="H369" s="374"/>
    </row>
    <row r="370" spans="1:8" ht="18" customHeight="1" x14ac:dyDescent="0.2">
      <c r="A370" s="364" t="str">
        <f>'PLANILHA ORÇAMENTARIA'!A106</f>
        <v>7.2</v>
      </c>
      <c r="B370" s="365"/>
      <c r="C370" s="370" t="str">
        <f>'PLANILHA ORÇAMENTARIA'!D106</f>
        <v xml:space="preserve">TELHAMENTO COM TELHA METÁLICA GALVANIZADA TRAPEZOIDAL, TIPO DUPLA TERMOACÚSTICA COM DUAS FACES TRAPEZOIDAIS, ESP 0,6MM PRÉ PINTADA EM DUAS FACES, COM ISOLAMENTO DE ESPUMA RÍGIDA DE POLIURETANO 30MM PINTADA NA COR BRANCA, INCLUSIVE ACESSÓRIOS PARA FIXAÇÃO, FORNECIMENTO E INSTALAÇÃO.                        </v>
      </c>
      <c r="D370" s="370"/>
      <c r="E370" s="370"/>
      <c r="F370" s="370"/>
      <c r="G370" s="370"/>
      <c r="H370" s="371"/>
    </row>
    <row r="371" spans="1:8" ht="18" customHeight="1" x14ac:dyDescent="0.2">
      <c r="A371" s="366"/>
      <c r="B371" s="367"/>
      <c r="C371" s="381"/>
      <c r="D371" s="381"/>
      <c r="E371" s="381"/>
      <c r="F371" s="381"/>
      <c r="G371" s="381"/>
      <c r="H371" s="382"/>
    </row>
    <row r="372" spans="1:8" x14ac:dyDescent="0.2">
      <c r="A372" s="366"/>
      <c r="B372" s="367"/>
      <c r="C372" s="161" t="s">
        <v>740</v>
      </c>
      <c r="D372" s="163" t="str">
        <f>'PLANILHA ORÇAMENTARIA'!E106</f>
        <v>M2</v>
      </c>
      <c r="E372" s="161"/>
      <c r="F372" s="161"/>
      <c r="G372" s="161"/>
      <c r="H372" s="162"/>
    </row>
    <row r="373" spans="1:8" x14ac:dyDescent="0.2">
      <c r="A373" s="366"/>
      <c r="B373" s="367"/>
      <c r="C373" s="161" t="s">
        <v>742</v>
      </c>
      <c r="D373" s="169">
        <f>'PLANILHA ORÇAMENTARIA'!F106</f>
        <v>501.5</v>
      </c>
      <c r="E373" s="161"/>
      <c r="F373" s="161"/>
      <c r="G373" s="161"/>
      <c r="H373" s="162"/>
    </row>
    <row r="374" spans="1:8" x14ac:dyDescent="0.2">
      <c r="A374" s="368"/>
      <c r="B374" s="369"/>
      <c r="C374" s="372" t="s">
        <v>932</v>
      </c>
      <c r="D374" s="373"/>
      <c r="E374" s="373"/>
      <c r="F374" s="373"/>
      <c r="G374" s="373"/>
      <c r="H374" s="374"/>
    </row>
    <row r="375" spans="1:8" ht="12" customHeight="1" x14ac:dyDescent="0.2">
      <c r="A375" s="364" t="str">
        <f>'PLANILHA ORÇAMENTARIA'!A107</f>
        <v>7.3</v>
      </c>
      <c r="B375" s="365"/>
      <c r="C375" s="370" t="str">
        <f>'PLANILHA ORÇAMENTARIA'!D107</f>
        <v>CUMEEIRA EM TELHA DE ALUMÍNIO PINTADA NA COR BRANCA.</v>
      </c>
      <c r="D375" s="370"/>
      <c r="E375" s="370"/>
      <c r="F375" s="370"/>
      <c r="G375" s="370"/>
      <c r="H375" s="371"/>
    </row>
    <row r="376" spans="1:8" x14ac:dyDescent="0.2">
      <c r="A376" s="366"/>
      <c r="B376" s="367"/>
      <c r="C376" s="161" t="s">
        <v>740</v>
      </c>
      <c r="D376" s="161" t="str">
        <f>'PLANILHA ORÇAMENTARIA'!E107</f>
        <v>M</v>
      </c>
      <c r="E376" s="161"/>
      <c r="F376" s="161"/>
      <c r="G376" s="161"/>
      <c r="H376" s="162"/>
    </row>
    <row r="377" spans="1:8" x14ac:dyDescent="0.2">
      <c r="A377" s="366"/>
      <c r="B377" s="367"/>
      <c r="C377" s="161" t="s">
        <v>742</v>
      </c>
      <c r="D377" s="163">
        <f>'PLANILHA ORÇAMENTARIA'!F107</f>
        <v>30.35</v>
      </c>
      <c r="E377" s="161"/>
      <c r="F377" s="161"/>
      <c r="G377" s="161"/>
      <c r="H377" s="162"/>
    </row>
    <row r="378" spans="1:8" x14ac:dyDescent="0.2">
      <c r="A378" s="368"/>
      <c r="B378" s="369"/>
      <c r="C378" s="372" t="s">
        <v>932</v>
      </c>
      <c r="D378" s="373"/>
      <c r="E378" s="373"/>
      <c r="F378" s="373"/>
      <c r="G378" s="373"/>
      <c r="H378" s="374"/>
    </row>
    <row r="379" spans="1:8" ht="12" customHeight="1" x14ac:dyDescent="0.2">
      <c r="A379" s="364" t="str">
        <f>'PLANILHA ORÇAMENTARIA'!A108</f>
        <v>7.4</v>
      </c>
      <c r="B379" s="365"/>
      <c r="C379" s="370" t="str">
        <f>'PLANILHA ORÇAMENTARIA'!D108</f>
        <v>CALHA EM CHAPA DE AÇO GALVANIZADO NÚMERO 24, DESENVOLVIMENTO DE 50 CM INCLUSO TRANSPORTE VERTICAL.</v>
      </c>
      <c r="D379" s="370"/>
      <c r="E379" s="370"/>
      <c r="F379" s="370"/>
      <c r="G379" s="370"/>
      <c r="H379" s="371"/>
    </row>
    <row r="380" spans="1:8" x14ac:dyDescent="0.2">
      <c r="A380" s="366"/>
      <c r="B380" s="367"/>
      <c r="C380" s="161" t="s">
        <v>740</v>
      </c>
      <c r="D380" s="163" t="str">
        <f>'PLANILHA ORÇAMENTARIA'!E108</f>
        <v>M</v>
      </c>
      <c r="E380" s="161"/>
      <c r="F380" s="161"/>
      <c r="G380" s="161"/>
      <c r="H380" s="162"/>
    </row>
    <row r="381" spans="1:8" x14ac:dyDescent="0.2">
      <c r="A381" s="366"/>
      <c r="B381" s="367"/>
      <c r="C381" s="161" t="s">
        <v>742</v>
      </c>
      <c r="D381" s="169">
        <f>'PLANILHA ORÇAMENTARIA'!F108</f>
        <v>60.7</v>
      </c>
      <c r="E381" s="161"/>
      <c r="F381" s="161"/>
      <c r="G381" s="161"/>
      <c r="H381" s="162"/>
    </row>
    <row r="382" spans="1:8" x14ac:dyDescent="0.2">
      <c r="A382" s="368"/>
      <c r="B382" s="369"/>
      <c r="C382" s="372" t="s">
        <v>932</v>
      </c>
      <c r="D382" s="373"/>
      <c r="E382" s="373"/>
      <c r="F382" s="373"/>
      <c r="G382" s="373"/>
      <c r="H382" s="374"/>
    </row>
    <row r="383" spans="1:8" x14ac:dyDescent="0.2">
      <c r="A383" s="364" t="str">
        <f>'PLANILHA ORÇAMENTARIA'!A109</f>
        <v>7.5</v>
      </c>
      <c r="B383" s="365"/>
      <c r="C383" s="370" t="str">
        <f>'PLANILHA ORÇAMENTARIA'!D109</f>
        <v>RUFO E CONTRA-RUFO DE CHAPA GALVANIZADA Nº. 24, DESENVOLVIMENTO = 33 CM</v>
      </c>
      <c r="D383" s="370"/>
      <c r="E383" s="370"/>
      <c r="F383" s="370"/>
      <c r="G383" s="370"/>
      <c r="H383" s="371"/>
    </row>
    <row r="384" spans="1:8" x14ac:dyDescent="0.2">
      <c r="A384" s="366"/>
      <c r="B384" s="367"/>
      <c r="C384" s="161" t="s">
        <v>740</v>
      </c>
      <c r="D384" s="170" t="str">
        <f>'PLANILHA ORÇAMENTARIA'!E109</f>
        <v>M</v>
      </c>
      <c r="E384" s="161"/>
      <c r="F384" s="161"/>
      <c r="G384" s="161"/>
      <c r="H384" s="162"/>
    </row>
    <row r="385" spans="1:8" x14ac:dyDescent="0.2">
      <c r="A385" s="366"/>
      <c r="B385" s="367"/>
      <c r="C385" s="161" t="s">
        <v>742</v>
      </c>
      <c r="D385" s="169">
        <f>'PLANILHA ORÇAMENTARIA'!F109</f>
        <v>105.7</v>
      </c>
      <c r="E385" s="161"/>
      <c r="F385" s="161"/>
      <c r="G385" s="161"/>
      <c r="H385" s="162"/>
    </row>
    <row r="386" spans="1:8" x14ac:dyDescent="0.2">
      <c r="A386" s="368"/>
      <c r="B386" s="369"/>
      <c r="C386" s="372" t="s">
        <v>967</v>
      </c>
      <c r="D386" s="373"/>
      <c r="E386" s="373"/>
      <c r="F386" s="373"/>
      <c r="G386" s="373"/>
      <c r="H386" s="374"/>
    </row>
    <row r="387" spans="1:8" x14ac:dyDescent="0.2">
      <c r="A387" s="364" t="str">
        <f>'PLANILHA ORÇAMENTARIA'!A110</f>
        <v>7.6</v>
      </c>
      <c r="B387" s="365"/>
      <c r="C387" s="370" t="str">
        <f>'PLANILHA ORÇAMENTARIA'!D110</f>
        <v>CHAPIM METÁLICO, COM PINGADEIRA, CHAPA GALVANIZADA Nº 24, DESENVOLVIMENTO = 35 CM</v>
      </c>
      <c r="D387" s="370"/>
      <c r="E387" s="370"/>
      <c r="F387" s="370"/>
      <c r="G387" s="370"/>
      <c r="H387" s="371"/>
    </row>
    <row r="388" spans="1:8" x14ac:dyDescent="0.2">
      <c r="A388" s="366"/>
      <c r="B388" s="367"/>
      <c r="C388" s="161" t="s">
        <v>740</v>
      </c>
      <c r="D388" s="170" t="str">
        <f>'PLANILHA ORÇAMENTARIA'!E110</f>
        <v>M</v>
      </c>
      <c r="E388" s="161"/>
      <c r="F388" s="161"/>
      <c r="G388" s="161"/>
      <c r="H388" s="162"/>
    </row>
    <row r="389" spans="1:8" x14ac:dyDescent="0.2">
      <c r="A389" s="366"/>
      <c r="B389" s="367"/>
      <c r="C389" s="161" t="s">
        <v>742</v>
      </c>
      <c r="D389" s="170">
        <f>'PLANILHA ORÇAMENTARIA'!F110</f>
        <v>130.16</v>
      </c>
      <c r="E389" s="161"/>
      <c r="F389" s="161"/>
      <c r="G389" s="161"/>
      <c r="H389" s="162"/>
    </row>
    <row r="390" spans="1:8" x14ac:dyDescent="0.2">
      <c r="A390" s="366"/>
      <c r="B390" s="375"/>
      <c r="C390" s="376" t="s">
        <v>935</v>
      </c>
      <c r="D390" s="377"/>
      <c r="E390" s="377"/>
      <c r="F390" s="377"/>
      <c r="G390" s="377"/>
      <c r="H390" s="378"/>
    </row>
    <row r="391" spans="1:8" x14ac:dyDescent="0.2">
      <c r="A391" s="366"/>
      <c r="B391" s="375"/>
      <c r="C391" s="376" t="s">
        <v>934</v>
      </c>
      <c r="D391" s="377"/>
      <c r="E391" s="377"/>
      <c r="F391" s="377"/>
      <c r="G391" s="377"/>
      <c r="H391" s="378"/>
    </row>
    <row r="392" spans="1:8" x14ac:dyDescent="0.2">
      <c r="A392" s="366"/>
      <c r="B392" s="375"/>
      <c r="C392" s="376" t="s">
        <v>933</v>
      </c>
      <c r="D392" s="377"/>
      <c r="E392" s="377"/>
      <c r="F392" s="377"/>
      <c r="G392" s="377"/>
      <c r="H392" s="378"/>
    </row>
    <row r="393" spans="1:8" x14ac:dyDescent="0.2">
      <c r="A393" s="366"/>
      <c r="B393" s="375"/>
      <c r="C393" s="372" t="s">
        <v>936</v>
      </c>
      <c r="D393" s="373"/>
      <c r="E393" s="373"/>
      <c r="F393" s="373"/>
      <c r="G393" s="373"/>
      <c r="H393" s="374"/>
    </row>
    <row r="394" spans="1:8" x14ac:dyDescent="0.2">
      <c r="A394" s="364" t="str">
        <f>'PLANILHA ORÇAMENTARIA'!A111</f>
        <v>7.7</v>
      </c>
      <c r="B394" s="365"/>
      <c r="C394" s="370" t="str">
        <f>'PLANILHA ORÇAMENTARIA'!D111</f>
        <v>COBERTURA EM POLICARBONATO COMPACTO CRISTAL ESP: 6MM, FIXADO EM ESTRUTURA DE METALON GALVANIZADO (FORNECIMENTO E INSTALAÇÃO)</v>
      </c>
      <c r="D394" s="370"/>
      <c r="E394" s="370"/>
      <c r="F394" s="370"/>
      <c r="G394" s="370"/>
      <c r="H394" s="371"/>
    </row>
    <row r="395" spans="1:8" x14ac:dyDescent="0.2">
      <c r="A395" s="366"/>
      <c r="B395" s="367"/>
      <c r="C395" s="161" t="s">
        <v>740</v>
      </c>
      <c r="D395" s="254" t="str">
        <f>'PLANILHA ORÇAMENTARIA'!E111</f>
        <v>M2</v>
      </c>
      <c r="E395" s="161"/>
      <c r="F395" s="161"/>
      <c r="G395" s="161"/>
      <c r="H395" s="162"/>
    </row>
    <row r="396" spans="1:8" x14ac:dyDescent="0.2">
      <c r="A396" s="366"/>
      <c r="B396" s="367"/>
      <c r="C396" s="161" t="s">
        <v>742</v>
      </c>
      <c r="D396" s="169">
        <f>'PLANILHA ORÇAMENTARIA'!F111</f>
        <v>22.5</v>
      </c>
      <c r="E396" s="161"/>
      <c r="F396" s="161"/>
      <c r="G396" s="161"/>
      <c r="H396" s="162"/>
    </row>
    <row r="397" spans="1:8" x14ac:dyDescent="0.2">
      <c r="A397" s="366"/>
      <c r="B397" s="375"/>
      <c r="C397" s="376" t="s">
        <v>1092</v>
      </c>
      <c r="D397" s="377"/>
      <c r="E397" s="377"/>
      <c r="F397" s="377"/>
      <c r="G397" s="377"/>
      <c r="H397" s="378"/>
    </row>
    <row r="398" spans="1:8" x14ac:dyDescent="0.2">
      <c r="A398" s="409">
        <f>'PLANILHA ORÇAMENTARIA'!A113</f>
        <v>8</v>
      </c>
      <c r="B398" s="410"/>
      <c r="C398" s="411" t="str">
        <f>'PLANILHA ORÇAMENTARIA'!D113</f>
        <v xml:space="preserve">IMPERMEABILIZAÇÃO </v>
      </c>
      <c r="D398" s="412"/>
      <c r="E398" s="412"/>
      <c r="F398" s="412"/>
      <c r="G398" s="412"/>
      <c r="H398" s="413"/>
    </row>
    <row r="399" spans="1:8" ht="12" customHeight="1" x14ac:dyDescent="0.2">
      <c r="A399" s="364" t="str">
        <f>'PLANILHA ORÇAMENTARIA'!A114</f>
        <v>8.1</v>
      </c>
      <c r="B399" s="365"/>
      <c r="C399" s="370" t="str">
        <f>'PLANILHA ORÇAMENTARIA'!D114</f>
        <v>IMPERMEABILIZACAO DE ALVENARIA COM EMULSÃO ASFALTICA, DUAS DEMAOS, TRÊS PRIMEIRAS FIADAS INTERNO E EXTERNO (H=0,60M).</v>
      </c>
      <c r="D399" s="370"/>
      <c r="E399" s="370"/>
      <c r="F399" s="370"/>
      <c r="G399" s="370"/>
      <c r="H399" s="371"/>
    </row>
    <row r="400" spans="1:8" x14ac:dyDescent="0.2">
      <c r="A400" s="366"/>
      <c r="B400" s="367"/>
      <c r="C400" s="161" t="s">
        <v>740</v>
      </c>
      <c r="D400" s="163" t="str">
        <f>'PLANILHA ORÇAMENTARIA'!E114</f>
        <v>M2</v>
      </c>
      <c r="E400" s="161"/>
      <c r="F400" s="161"/>
      <c r="G400" s="161"/>
      <c r="H400" s="162"/>
    </row>
    <row r="401" spans="1:8" x14ac:dyDescent="0.2">
      <c r="A401" s="366"/>
      <c r="B401" s="367"/>
      <c r="C401" s="161" t="s">
        <v>742</v>
      </c>
      <c r="D401" s="163">
        <v>282.13</v>
      </c>
      <c r="E401" s="161"/>
      <c r="F401" s="161"/>
      <c r="G401" s="161"/>
      <c r="H401" s="162"/>
    </row>
    <row r="402" spans="1:8" x14ac:dyDescent="0.2">
      <c r="A402" s="368"/>
      <c r="B402" s="369"/>
      <c r="C402" s="372" t="s">
        <v>970</v>
      </c>
      <c r="D402" s="373"/>
      <c r="E402" s="373"/>
      <c r="F402" s="373"/>
      <c r="G402" s="373"/>
      <c r="H402" s="374"/>
    </row>
    <row r="403" spans="1:8" x14ac:dyDescent="0.2">
      <c r="A403" s="379">
        <f>'PLANILHA ORÇAMENTARIA'!A116</f>
        <v>9</v>
      </c>
      <c r="B403" s="379"/>
      <c r="C403" s="380" t="str">
        <f>'PLANILHA ORÇAMENTARIA'!D116</f>
        <v>REVESTIMENTOS INTERNOS E EXTERNOS</v>
      </c>
      <c r="D403" s="380"/>
      <c r="E403" s="380"/>
      <c r="F403" s="380"/>
      <c r="G403" s="380"/>
      <c r="H403" s="380"/>
    </row>
    <row r="404" spans="1:8" ht="12" customHeight="1" x14ac:dyDescent="0.2">
      <c r="A404" s="364" t="str">
        <f>'PLANILHA ORÇAMENTARIA'!A117</f>
        <v>9.1</v>
      </c>
      <c r="B404" s="365"/>
      <c r="C404" s="370" t="str">
        <f>'PLANILHA ORÇAMENTARIA'!D117</f>
        <v>CHAPISCO APLICADO EM ALVENARIAS E ESTRUTURAS DE CONCRETO INTERNAS, COM COLHER DE PEDREIRO.  ARGAMASSA TRAÇO 1:3 COM PREPARO MANUAL. (INCLUSO CHAPISCO EM MURO DE DIVISA).</v>
      </c>
      <c r="D404" s="370"/>
      <c r="E404" s="370"/>
      <c r="F404" s="370"/>
      <c r="G404" s="370"/>
      <c r="H404" s="371"/>
    </row>
    <row r="405" spans="1:8" x14ac:dyDescent="0.2">
      <c r="A405" s="366"/>
      <c r="B405" s="367"/>
      <c r="C405" s="381"/>
      <c r="D405" s="381"/>
      <c r="E405" s="381"/>
      <c r="F405" s="381"/>
      <c r="G405" s="381"/>
      <c r="H405" s="382"/>
    </row>
    <row r="406" spans="1:8" x14ac:dyDescent="0.2">
      <c r="A406" s="366"/>
      <c r="B406" s="367"/>
      <c r="C406" s="161" t="s">
        <v>740</v>
      </c>
      <c r="D406" s="163" t="str">
        <f>'PLANILHA ORÇAMENTARIA'!E117</f>
        <v>M2</v>
      </c>
      <c r="E406" s="161"/>
      <c r="F406" s="161"/>
      <c r="G406" s="161"/>
      <c r="H406" s="162"/>
    </row>
    <row r="407" spans="1:8" x14ac:dyDescent="0.2">
      <c r="A407" s="366"/>
      <c r="B407" s="367"/>
      <c r="C407" s="161" t="s">
        <v>742</v>
      </c>
      <c r="D407" s="163">
        <v>2254.86</v>
      </c>
      <c r="E407" s="161"/>
      <c r="F407" s="161"/>
      <c r="G407" s="161"/>
      <c r="H407" s="162"/>
    </row>
    <row r="408" spans="1:8" x14ac:dyDescent="0.2">
      <c r="A408" s="366"/>
      <c r="B408" s="375"/>
      <c r="C408" s="376" t="s">
        <v>797</v>
      </c>
      <c r="D408" s="377"/>
      <c r="E408" s="377"/>
      <c r="F408" s="377"/>
      <c r="G408" s="377"/>
      <c r="H408" s="378"/>
    </row>
    <row r="409" spans="1:8" x14ac:dyDescent="0.2">
      <c r="A409" s="366"/>
      <c r="B409" s="375"/>
      <c r="C409" s="376" t="s">
        <v>798</v>
      </c>
      <c r="D409" s="377"/>
      <c r="E409" s="377"/>
      <c r="F409" s="377"/>
      <c r="G409" s="377"/>
      <c r="H409" s="378"/>
    </row>
    <row r="410" spans="1:8" x14ac:dyDescent="0.2">
      <c r="A410" s="366"/>
      <c r="B410" s="375"/>
      <c r="C410" s="372" t="s">
        <v>799</v>
      </c>
      <c r="D410" s="373"/>
      <c r="E410" s="373"/>
      <c r="F410" s="373"/>
      <c r="G410" s="373"/>
      <c r="H410" s="374"/>
    </row>
    <row r="411" spans="1:8" ht="12" customHeight="1" x14ac:dyDescent="0.2">
      <c r="A411" s="364" t="str">
        <f>'PLANILHA ORÇAMENTARIA'!A118</f>
        <v>9.2</v>
      </c>
      <c r="B411" s="365"/>
      <c r="C411" s="381" t="str">
        <f>'PLANILHA ORÇAMENTARIA'!D118</f>
        <v>REBOCO COM ARGAMASSA,TRAÇO1:2:6(CIMENTO,CAL E AREIA), ESP. 20MM, APLICAÇÃO MANUAL, PREPARO MECÂNICO.</v>
      </c>
      <c r="D411" s="381"/>
      <c r="E411" s="381"/>
      <c r="F411" s="381"/>
      <c r="G411" s="381"/>
      <c r="H411" s="382"/>
    </row>
    <row r="412" spans="1:8" x14ac:dyDescent="0.2">
      <c r="A412" s="366"/>
      <c r="B412" s="367"/>
      <c r="C412" s="161" t="s">
        <v>740</v>
      </c>
      <c r="D412" s="163" t="str">
        <f>'PLANILHA ORÇAMENTARIA'!E118</f>
        <v>M2</v>
      </c>
      <c r="E412" s="161"/>
      <c r="F412" s="161"/>
      <c r="G412" s="161"/>
      <c r="H412" s="162"/>
    </row>
    <row r="413" spans="1:8" x14ac:dyDescent="0.2">
      <c r="A413" s="366"/>
      <c r="B413" s="367"/>
      <c r="C413" s="161" t="s">
        <v>742</v>
      </c>
      <c r="D413" s="163">
        <v>2254.86</v>
      </c>
      <c r="E413" s="161"/>
      <c r="F413" s="161"/>
      <c r="G413" s="161"/>
      <c r="H413" s="162"/>
    </row>
    <row r="414" spans="1:8" x14ac:dyDescent="0.2">
      <c r="A414" s="368"/>
      <c r="B414" s="369"/>
      <c r="C414" s="372" t="s">
        <v>800</v>
      </c>
      <c r="D414" s="373"/>
      <c r="E414" s="373"/>
      <c r="F414" s="373"/>
      <c r="G414" s="373"/>
      <c r="H414" s="374"/>
    </row>
    <row r="415" spans="1:8" ht="12" customHeight="1" x14ac:dyDescent="0.2">
      <c r="A415" s="364" t="str">
        <f>'PLANILHA ORÇAMENTARIA'!A119</f>
        <v>9.3</v>
      </c>
      <c r="B415" s="365"/>
      <c r="C415" s="370" t="str">
        <f>'PLANILHA ORÇAMENTARIA'!D119</f>
        <v>CERÂMICA ESMALTADA 20 X 20CM PEI IV, ASSENTADA COM ARGAMASSA PRÉ-FABRICADA, INCLUSIVE REJUNTAMENTO  - CONFORME PROJETO - BRANCA</v>
      </c>
      <c r="D415" s="370"/>
      <c r="E415" s="370"/>
      <c r="F415" s="370"/>
      <c r="G415" s="370"/>
      <c r="H415" s="371"/>
    </row>
    <row r="416" spans="1:8" x14ac:dyDescent="0.2">
      <c r="A416" s="366"/>
      <c r="B416" s="367"/>
      <c r="C416" s="161" t="s">
        <v>740</v>
      </c>
      <c r="D416" s="163" t="str">
        <f>'PLANILHA ORÇAMENTARIA'!E119</f>
        <v>M2</v>
      </c>
      <c r="E416" s="161"/>
      <c r="F416" s="161"/>
      <c r="G416" s="161"/>
      <c r="H416" s="162"/>
    </row>
    <row r="417" spans="1:8" x14ac:dyDescent="0.2">
      <c r="A417" s="366"/>
      <c r="B417" s="367"/>
      <c r="C417" s="161" t="s">
        <v>742</v>
      </c>
      <c r="D417" s="163">
        <v>404.89</v>
      </c>
      <c r="E417" s="161"/>
      <c r="F417" s="161"/>
      <c r="G417" s="161"/>
      <c r="H417" s="162"/>
    </row>
    <row r="418" spans="1:8" x14ac:dyDescent="0.2">
      <c r="A418" s="366"/>
      <c r="B418" s="375"/>
      <c r="C418" s="376" t="s">
        <v>801</v>
      </c>
      <c r="D418" s="377"/>
      <c r="E418" s="377"/>
      <c r="F418" s="377"/>
      <c r="G418" s="377"/>
      <c r="H418" s="378"/>
    </row>
    <row r="419" spans="1:8" x14ac:dyDescent="0.2">
      <c r="A419" s="366"/>
      <c r="B419" s="375"/>
      <c r="C419" s="376" t="s">
        <v>802</v>
      </c>
      <c r="D419" s="377"/>
      <c r="E419" s="377"/>
      <c r="F419" s="377"/>
      <c r="G419" s="377"/>
      <c r="H419" s="378"/>
    </row>
    <row r="420" spans="1:8" x14ac:dyDescent="0.2">
      <c r="A420" s="366"/>
      <c r="B420" s="375"/>
      <c r="C420" s="376" t="s">
        <v>803</v>
      </c>
      <c r="D420" s="377"/>
      <c r="E420" s="377"/>
      <c r="F420" s="377"/>
      <c r="G420" s="377"/>
      <c r="H420" s="378"/>
    </row>
    <row r="421" spans="1:8" ht="34.5" customHeight="1" x14ac:dyDescent="0.2">
      <c r="A421" s="366"/>
      <c r="B421" s="375"/>
      <c r="C421" s="384" t="s">
        <v>804</v>
      </c>
      <c r="D421" s="381"/>
      <c r="E421" s="381"/>
      <c r="F421" s="381"/>
      <c r="G421" s="381"/>
      <c r="H421" s="382"/>
    </row>
    <row r="422" spans="1:8" x14ac:dyDescent="0.2">
      <c r="A422" s="366"/>
      <c r="B422" s="375"/>
      <c r="C422" s="376" t="s">
        <v>805</v>
      </c>
      <c r="D422" s="377"/>
      <c r="E422" s="377"/>
      <c r="F422" s="377"/>
      <c r="G422" s="377"/>
      <c r="H422" s="378"/>
    </row>
    <row r="423" spans="1:8" x14ac:dyDescent="0.2">
      <c r="A423" s="366"/>
      <c r="B423" s="375"/>
      <c r="C423" s="376" t="s">
        <v>806</v>
      </c>
      <c r="D423" s="377"/>
      <c r="E423" s="377"/>
      <c r="F423" s="377"/>
      <c r="G423" s="377"/>
      <c r="H423" s="378"/>
    </row>
    <row r="424" spans="1:8" x14ac:dyDescent="0.2">
      <c r="A424" s="366"/>
      <c r="B424" s="375"/>
      <c r="C424" s="376" t="s">
        <v>807</v>
      </c>
      <c r="D424" s="377"/>
      <c r="E424" s="377"/>
      <c r="F424" s="377"/>
      <c r="G424" s="377"/>
      <c r="H424" s="378"/>
    </row>
    <row r="425" spans="1:8" ht="26.25" customHeight="1" x14ac:dyDescent="0.2">
      <c r="A425" s="366"/>
      <c r="B425" s="375"/>
      <c r="C425" s="384" t="s">
        <v>808</v>
      </c>
      <c r="D425" s="381"/>
      <c r="E425" s="381"/>
      <c r="F425" s="381"/>
      <c r="G425" s="381"/>
      <c r="H425" s="382"/>
    </row>
    <row r="426" spans="1:8" ht="25.5" customHeight="1" x14ac:dyDescent="0.2">
      <c r="A426" s="366"/>
      <c r="B426" s="375"/>
      <c r="C426" s="384" t="s">
        <v>809</v>
      </c>
      <c r="D426" s="381"/>
      <c r="E426" s="381"/>
      <c r="F426" s="381"/>
      <c r="G426" s="381"/>
      <c r="H426" s="382"/>
    </row>
    <row r="427" spans="1:8" x14ac:dyDescent="0.2">
      <c r="A427" s="366"/>
      <c r="B427" s="375"/>
      <c r="C427" s="376" t="s">
        <v>810</v>
      </c>
      <c r="D427" s="377"/>
      <c r="E427" s="377"/>
      <c r="F427" s="377"/>
      <c r="G427" s="377"/>
      <c r="H427" s="378"/>
    </row>
    <row r="428" spans="1:8" x14ac:dyDescent="0.2">
      <c r="A428" s="366"/>
      <c r="B428" s="375"/>
      <c r="C428" s="376" t="s">
        <v>811</v>
      </c>
      <c r="D428" s="377"/>
      <c r="E428" s="377"/>
      <c r="F428" s="377"/>
      <c r="G428" s="377"/>
      <c r="H428" s="378"/>
    </row>
    <row r="429" spans="1:8" ht="12" customHeight="1" x14ac:dyDescent="0.2">
      <c r="A429" s="364" t="str">
        <f>'PLANILHA ORÇAMENTARIA'!A120</f>
        <v>9.4</v>
      </c>
      <c r="B429" s="365"/>
      <c r="C429" s="383" t="str">
        <f>'PLANILHA ORÇAMENTARIA'!D120</f>
        <v>CERÂMICA ESMALTADA 10 X 10 CM  PEI IV OU MAIOR, ASSENTADA COM ARGAMASSA PRÉ-FABRICADA, INCLUSIVE REJUNTAMENTO - CONFORME PROJETO - AZUL.</v>
      </c>
      <c r="D429" s="370"/>
      <c r="E429" s="370"/>
      <c r="F429" s="370"/>
      <c r="G429" s="370"/>
      <c r="H429" s="371"/>
    </row>
    <row r="430" spans="1:8" x14ac:dyDescent="0.2">
      <c r="A430" s="366"/>
      <c r="B430" s="367"/>
      <c r="C430" s="384"/>
      <c r="D430" s="381"/>
      <c r="E430" s="381"/>
      <c r="F430" s="381"/>
      <c r="G430" s="381"/>
      <c r="H430" s="382"/>
    </row>
    <row r="431" spans="1:8" x14ac:dyDescent="0.2">
      <c r="A431" s="366"/>
      <c r="B431" s="367"/>
      <c r="C431" s="161" t="s">
        <v>740</v>
      </c>
      <c r="D431" s="163" t="str">
        <f>'PLANILHA ORÇAMENTARIA'!E120</f>
        <v>M2</v>
      </c>
      <c r="E431" s="161"/>
      <c r="F431" s="161"/>
      <c r="G431" s="161"/>
      <c r="H431" s="162"/>
    </row>
    <row r="432" spans="1:8" x14ac:dyDescent="0.2">
      <c r="A432" s="366"/>
      <c r="B432" s="367"/>
      <c r="C432" s="161" t="s">
        <v>742</v>
      </c>
      <c r="D432" s="163">
        <v>14.44</v>
      </c>
      <c r="E432" s="161"/>
      <c r="F432" s="161"/>
      <c r="G432" s="161"/>
      <c r="H432" s="162"/>
    </row>
    <row r="433" spans="1:8" x14ac:dyDescent="0.2">
      <c r="A433" s="366"/>
      <c r="B433" s="375"/>
      <c r="C433" s="376" t="s">
        <v>812</v>
      </c>
      <c r="D433" s="377"/>
      <c r="E433" s="377"/>
      <c r="F433" s="377"/>
      <c r="G433" s="377"/>
      <c r="H433" s="378"/>
    </row>
    <row r="434" spans="1:8" x14ac:dyDescent="0.2">
      <c r="A434" s="366"/>
      <c r="B434" s="375"/>
      <c r="C434" s="376" t="s">
        <v>813</v>
      </c>
      <c r="D434" s="377"/>
      <c r="E434" s="377"/>
      <c r="F434" s="377"/>
      <c r="G434" s="377"/>
      <c r="H434" s="378"/>
    </row>
    <row r="435" spans="1:8" x14ac:dyDescent="0.2">
      <c r="A435" s="366"/>
      <c r="B435" s="375"/>
      <c r="C435" s="376" t="s">
        <v>814</v>
      </c>
      <c r="D435" s="377"/>
      <c r="E435" s="377"/>
      <c r="F435" s="377"/>
      <c r="G435" s="377"/>
      <c r="H435" s="378"/>
    </row>
    <row r="436" spans="1:8" x14ac:dyDescent="0.2">
      <c r="A436" s="366"/>
      <c r="B436" s="375"/>
      <c r="C436" s="376" t="s">
        <v>815</v>
      </c>
      <c r="D436" s="377"/>
      <c r="E436" s="377"/>
      <c r="F436" s="377"/>
      <c r="G436" s="377"/>
      <c r="H436" s="378"/>
    </row>
    <row r="437" spans="1:8" x14ac:dyDescent="0.2">
      <c r="A437" s="366"/>
      <c r="B437" s="375"/>
      <c r="C437" s="372" t="s">
        <v>816</v>
      </c>
      <c r="D437" s="373"/>
      <c r="E437" s="373"/>
      <c r="F437" s="373"/>
      <c r="G437" s="373"/>
      <c r="H437" s="374"/>
    </row>
    <row r="438" spans="1:8" ht="12" customHeight="1" x14ac:dyDescent="0.2">
      <c r="A438" s="364" t="str">
        <f>'PLANILHA ORÇAMENTARIA'!A121</f>
        <v>9.5</v>
      </c>
      <c r="B438" s="365"/>
      <c r="C438" s="381" t="str">
        <f>'PLANILHA ORÇAMENTARIA'!D121</f>
        <v>CERÂMICA ESMALTADA 10 X 10 CM PEI IV OU MAIOR, ASSENTADA COM ARGAMASSA PRÉ-FABRICADA, INCLUSIVE REJUNTAMENTO  - CONFORME PROJETO - VERMELHO.</v>
      </c>
      <c r="D438" s="381"/>
      <c r="E438" s="381"/>
      <c r="F438" s="381"/>
      <c r="G438" s="381"/>
      <c r="H438" s="382"/>
    </row>
    <row r="439" spans="1:8" x14ac:dyDescent="0.2">
      <c r="A439" s="366"/>
      <c r="B439" s="367"/>
      <c r="C439" s="381"/>
      <c r="D439" s="381"/>
      <c r="E439" s="381"/>
      <c r="F439" s="381"/>
      <c r="G439" s="381"/>
      <c r="H439" s="382"/>
    </row>
    <row r="440" spans="1:8" x14ac:dyDescent="0.2">
      <c r="A440" s="366"/>
      <c r="B440" s="367"/>
      <c r="C440" s="161" t="s">
        <v>740</v>
      </c>
      <c r="D440" s="163" t="str">
        <f>'PLANILHA ORÇAMENTARIA'!E121</f>
        <v>M2</v>
      </c>
      <c r="E440" s="161"/>
      <c r="F440" s="161"/>
      <c r="G440" s="161"/>
      <c r="H440" s="162"/>
    </row>
    <row r="441" spans="1:8" x14ac:dyDescent="0.2">
      <c r="A441" s="366"/>
      <c r="B441" s="367"/>
      <c r="C441" s="161" t="s">
        <v>742</v>
      </c>
      <c r="D441" s="163" t="s">
        <v>744</v>
      </c>
      <c r="E441" s="161"/>
      <c r="F441" s="161"/>
      <c r="G441" s="161"/>
      <c r="H441" s="162"/>
    </row>
    <row r="442" spans="1:8" x14ac:dyDescent="0.2">
      <c r="A442" s="366"/>
      <c r="B442" s="375"/>
      <c r="C442" s="376" t="s">
        <v>817</v>
      </c>
      <c r="D442" s="377"/>
      <c r="E442" s="377"/>
      <c r="F442" s="377"/>
      <c r="G442" s="377"/>
      <c r="H442" s="378"/>
    </row>
    <row r="443" spans="1:8" x14ac:dyDescent="0.2">
      <c r="A443" s="366"/>
      <c r="B443" s="375"/>
      <c r="C443" s="376" t="s">
        <v>818</v>
      </c>
      <c r="D443" s="377"/>
      <c r="E443" s="377"/>
      <c r="F443" s="377"/>
      <c r="G443" s="377"/>
      <c r="H443" s="378"/>
    </row>
    <row r="444" spans="1:8" x14ac:dyDescent="0.2">
      <c r="A444" s="366"/>
      <c r="B444" s="375"/>
      <c r="C444" s="376" t="s">
        <v>819</v>
      </c>
      <c r="D444" s="377"/>
      <c r="E444" s="377"/>
      <c r="F444" s="377"/>
      <c r="G444" s="377"/>
      <c r="H444" s="378"/>
    </row>
    <row r="445" spans="1:8" x14ac:dyDescent="0.2">
      <c r="A445" s="366"/>
      <c r="B445" s="375"/>
      <c r="C445" s="376" t="s">
        <v>820</v>
      </c>
      <c r="D445" s="377"/>
      <c r="E445" s="377"/>
      <c r="F445" s="377"/>
      <c r="G445" s="377"/>
      <c r="H445" s="378"/>
    </row>
    <row r="446" spans="1:8" x14ac:dyDescent="0.2">
      <c r="A446" s="366"/>
      <c r="B446" s="375"/>
      <c r="C446" s="376" t="s">
        <v>821</v>
      </c>
      <c r="D446" s="377"/>
      <c r="E446" s="377"/>
      <c r="F446" s="377"/>
      <c r="G446" s="377"/>
      <c r="H446" s="378"/>
    </row>
    <row r="447" spans="1:8" x14ac:dyDescent="0.2">
      <c r="A447" s="366"/>
      <c r="B447" s="375"/>
      <c r="C447" s="376" t="s">
        <v>822</v>
      </c>
      <c r="D447" s="377"/>
      <c r="E447" s="377"/>
      <c r="F447" s="377"/>
      <c r="G447" s="377"/>
      <c r="H447" s="378"/>
    </row>
    <row r="448" spans="1:8" x14ac:dyDescent="0.2">
      <c r="A448" s="366"/>
      <c r="B448" s="375"/>
      <c r="C448" s="372" t="s">
        <v>823</v>
      </c>
      <c r="D448" s="373"/>
      <c r="E448" s="373"/>
      <c r="F448" s="373"/>
      <c r="G448" s="373"/>
      <c r="H448" s="374"/>
    </row>
    <row r="449" spans="1:8" ht="12" customHeight="1" x14ac:dyDescent="0.2">
      <c r="A449" s="364" t="str">
        <f>'PLANILHA ORÇAMENTARIA'!A122</f>
        <v>9.6</v>
      </c>
      <c r="B449" s="365"/>
      <c r="C449" s="381" t="str">
        <f>'PLANILHA ORÇAMENTARIA'!D122</f>
        <v>CERÂMICA ESMALTADA 10 X 10 CM PEI IV, ASSENTADA COM ARGAMASSA PRÉ-FABRICADA, INCLUSIVE REJUNTAMENTO - CONFORME PROJETO - BRANCO</v>
      </c>
      <c r="D449" s="381"/>
      <c r="E449" s="381"/>
      <c r="F449" s="381"/>
      <c r="G449" s="381"/>
      <c r="H449" s="382"/>
    </row>
    <row r="450" spans="1:8" x14ac:dyDescent="0.2">
      <c r="A450" s="366"/>
      <c r="B450" s="367"/>
      <c r="C450" s="161" t="s">
        <v>740</v>
      </c>
      <c r="D450" s="163" t="str">
        <f>'PLANILHA ORÇAMENTARIA'!E122</f>
        <v>M2</v>
      </c>
      <c r="E450" s="161"/>
      <c r="F450" s="161"/>
      <c r="G450" s="161"/>
      <c r="H450" s="162"/>
    </row>
    <row r="451" spans="1:8" x14ac:dyDescent="0.2">
      <c r="A451" s="366"/>
      <c r="B451" s="367"/>
      <c r="C451" s="161" t="s">
        <v>742</v>
      </c>
      <c r="D451" s="169">
        <v>2.8</v>
      </c>
      <c r="E451" s="161"/>
      <c r="F451" s="161"/>
      <c r="G451" s="161"/>
      <c r="H451" s="162"/>
    </row>
    <row r="452" spans="1:8" x14ac:dyDescent="0.2">
      <c r="A452" s="366"/>
      <c r="B452" s="375"/>
      <c r="C452" s="376" t="s">
        <v>824</v>
      </c>
      <c r="D452" s="377"/>
      <c r="E452" s="377"/>
      <c r="F452" s="377"/>
      <c r="G452" s="377"/>
      <c r="H452" s="378"/>
    </row>
    <row r="453" spans="1:8" x14ac:dyDescent="0.2">
      <c r="A453" s="366"/>
      <c r="B453" s="375"/>
      <c r="C453" s="376" t="s">
        <v>825</v>
      </c>
      <c r="D453" s="377"/>
      <c r="E453" s="377"/>
      <c r="F453" s="377"/>
      <c r="G453" s="377"/>
      <c r="H453" s="378"/>
    </row>
    <row r="454" spans="1:8" x14ac:dyDescent="0.2">
      <c r="A454" s="366"/>
      <c r="B454" s="375"/>
      <c r="C454" s="372" t="s">
        <v>826</v>
      </c>
      <c r="D454" s="373"/>
      <c r="E454" s="373"/>
      <c r="F454" s="373"/>
      <c r="G454" s="373"/>
      <c r="H454" s="374"/>
    </row>
    <row r="455" spans="1:8" ht="12" customHeight="1" x14ac:dyDescent="0.2">
      <c r="A455" s="364" t="str">
        <f>'PLANILHA ORÇAMENTARIA'!A123</f>
        <v>9.7</v>
      </c>
      <c r="B455" s="365"/>
      <c r="C455" s="381" t="str">
        <f>'PLANILHA ORÇAMENTARIA'!D123</f>
        <v>CERÂMICA ESMALTADA 10 X 10 CM PEI IV, ASSENTADA COM ARGAMASSA PRÉ-FABRICADA, INCLUSIVE REJUNTAMENTO - CONFORME PROJETO - AMARELO.</v>
      </c>
      <c r="D455" s="381"/>
      <c r="E455" s="381"/>
      <c r="F455" s="381"/>
      <c r="G455" s="381"/>
      <c r="H455" s="382"/>
    </row>
    <row r="456" spans="1:8" x14ac:dyDescent="0.2">
      <c r="A456" s="366"/>
      <c r="B456" s="367"/>
      <c r="C456" s="161" t="s">
        <v>740</v>
      </c>
      <c r="D456" s="163" t="str">
        <f>'PLANILHA ORÇAMENTARIA'!E123</f>
        <v>M2</v>
      </c>
      <c r="E456" s="161"/>
      <c r="F456" s="161"/>
      <c r="G456" s="161"/>
      <c r="H456" s="162"/>
    </row>
    <row r="457" spans="1:8" x14ac:dyDescent="0.2">
      <c r="A457" s="366"/>
      <c r="B457" s="367"/>
      <c r="C457" s="161" t="s">
        <v>742</v>
      </c>
      <c r="D457" s="163">
        <v>16.43</v>
      </c>
      <c r="E457" s="161"/>
      <c r="F457" s="161"/>
      <c r="G457" s="161"/>
      <c r="H457" s="162"/>
    </row>
    <row r="458" spans="1:8" x14ac:dyDescent="0.2">
      <c r="A458" s="366"/>
      <c r="B458" s="375"/>
      <c r="C458" s="376" t="s">
        <v>827</v>
      </c>
      <c r="D458" s="377"/>
      <c r="E458" s="377"/>
      <c r="F458" s="377"/>
      <c r="G458" s="377"/>
      <c r="H458" s="378"/>
    </row>
    <row r="459" spans="1:8" x14ac:dyDescent="0.2">
      <c r="A459" s="366"/>
      <c r="B459" s="375"/>
      <c r="C459" s="376" t="s">
        <v>828</v>
      </c>
      <c r="D459" s="377"/>
      <c r="E459" s="377"/>
      <c r="F459" s="377"/>
      <c r="G459" s="377"/>
      <c r="H459" s="378"/>
    </row>
    <row r="460" spans="1:8" x14ac:dyDescent="0.2">
      <c r="A460" s="366"/>
      <c r="B460" s="375"/>
      <c r="C460" s="376" t="s">
        <v>829</v>
      </c>
      <c r="D460" s="377"/>
      <c r="E460" s="377"/>
      <c r="F460" s="377"/>
      <c r="G460" s="377"/>
      <c r="H460" s="378"/>
    </row>
    <row r="461" spans="1:8" x14ac:dyDescent="0.2">
      <c r="A461" s="366"/>
      <c r="B461" s="375"/>
      <c r="C461" s="372" t="s">
        <v>830</v>
      </c>
      <c r="D461" s="373"/>
      <c r="E461" s="373"/>
      <c r="F461" s="373"/>
      <c r="G461" s="373"/>
      <c r="H461" s="374"/>
    </row>
    <row r="462" spans="1:8" ht="12" customHeight="1" x14ac:dyDescent="0.2">
      <c r="A462" s="364" t="str">
        <f>'PLANILHA ORÇAMENTARIA'!A124</f>
        <v>9.8</v>
      </c>
      <c r="B462" s="365"/>
      <c r="C462" s="381" t="str">
        <f>'PLANILHA ORÇAMENTARIA'!D124</f>
        <v>CERÂMICA ESMALTADA 10 X 10 CM PEI IV, ASSENTADA COM ARGAMASSA PRÉ-FABRICADA, INCLUSIVE REJUNTAMENTO - CONFORME PROJETO - CINZA</v>
      </c>
      <c r="D462" s="381"/>
      <c r="E462" s="381"/>
      <c r="F462" s="381"/>
      <c r="G462" s="381"/>
      <c r="H462" s="382"/>
    </row>
    <row r="463" spans="1:8" x14ac:dyDescent="0.2">
      <c r="A463" s="366"/>
      <c r="B463" s="367"/>
      <c r="C463" s="161" t="s">
        <v>740</v>
      </c>
      <c r="D463" s="163" t="str">
        <f>'PLANILHA ORÇAMENTARIA'!E124</f>
        <v>M2</v>
      </c>
      <c r="E463" s="161"/>
      <c r="F463" s="161"/>
      <c r="G463" s="161"/>
      <c r="H463" s="162"/>
    </row>
    <row r="464" spans="1:8" x14ac:dyDescent="0.2">
      <c r="A464" s="366"/>
      <c r="B464" s="367"/>
      <c r="C464" s="161" t="s">
        <v>742</v>
      </c>
      <c r="D464" s="163">
        <v>407.39</v>
      </c>
      <c r="E464" s="161"/>
      <c r="F464" s="161"/>
      <c r="G464" s="161"/>
      <c r="H464" s="162"/>
    </row>
    <row r="465" spans="1:8" x14ac:dyDescent="0.2">
      <c r="A465" s="366"/>
      <c r="B465" s="375"/>
      <c r="C465" s="376" t="s">
        <v>831</v>
      </c>
      <c r="D465" s="377"/>
      <c r="E465" s="377"/>
      <c r="F465" s="377"/>
      <c r="G465" s="377"/>
      <c r="H465" s="378"/>
    </row>
    <row r="466" spans="1:8" x14ac:dyDescent="0.2">
      <c r="A466" s="366"/>
      <c r="B466" s="375"/>
      <c r="C466" s="376" t="s">
        <v>832</v>
      </c>
      <c r="D466" s="377"/>
      <c r="E466" s="377"/>
      <c r="F466" s="377"/>
      <c r="G466" s="377"/>
      <c r="H466" s="378"/>
    </row>
    <row r="467" spans="1:8" x14ac:dyDescent="0.2">
      <c r="A467" s="366"/>
      <c r="B467" s="375"/>
      <c r="C467" s="376" t="s">
        <v>833</v>
      </c>
      <c r="D467" s="377"/>
      <c r="E467" s="377"/>
      <c r="F467" s="377"/>
      <c r="G467" s="377"/>
      <c r="H467" s="378"/>
    </row>
    <row r="468" spans="1:8" x14ac:dyDescent="0.2">
      <c r="A468" s="366"/>
      <c r="B468" s="375"/>
      <c r="C468" s="376" t="s">
        <v>834</v>
      </c>
      <c r="D468" s="377"/>
      <c r="E468" s="377"/>
      <c r="F468" s="377"/>
      <c r="G468" s="377"/>
      <c r="H468" s="378"/>
    </row>
    <row r="469" spans="1:8" x14ac:dyDescent="0.2">
      <c r="A469" s="366"/>
      <c r="B469" s="375"/>
      <c r="C469" s="376" t="s">
        <v>835</v>
      </c>
      <c r="D469" s="377"/>
      <c r="E469" s="377"/>
      <c r="F469" s="377"/>
      <c r="G469" s="377"/>
      <c r="H469" s="378"/>
    </row>
    <row r="470" spans="1:8" ht="49.5" customHeight="1" x14ac:dyDescent="0.2">
      <c r="A470" s="366"/>
      <c r="B470" s="375"/>
      <c r="C470" s="384" t="s">
        <v>836</v>
      </c>
      <c r="D470" s="381"/>
      <c r="E470" s="381"/>
      <c r="F470" s="381"/>
      <c r="G470" s="381"/>
      <c r="H470" s="382"/>
    </row>
    <row r="471" spans="1:8" ht="24" customHeight="1" x14ac:dyDescent="0.2">
      <c r="A471" s="366"/>
      <c r="B471" s="375"/>
      <c r="C471" s="384" t="s">
        <v>837</v>
      </c>
      <c r="D471" s="381"/>
      <c r="E471" s="381"/>
      <c r="F471" s="381"/>
      <c r="G471" s="381"/>
      <c r="H471" s="382"/>
    </row>
    <row r="472" spans="1:8" ht="20.25" customHeight="1" x14ac:dyDescent="0.2">
      <c r="A472" s="366"/>
      <c r="B472" s="375"/>
      <c r="C472" s="376" t="s">
        <v>838</v>
      </c>
      <c r="D472" s="377"/>
      <c r="E472" s="377"/>
      <c r="F472" s="377"/>
      <c r="G472" s="377"/>
      <c r="H472" s="378"/>
    </row>
    <row r="473" spans="1:8" x14ac:dyDescent="0.2">
      <c r="A473" s="368"/>
      <c r="B473" s="407"/>
      <c r="C473" s="372" t="s">
        <v>839</v>
      </c>
      <c r="D473" s="373"/>
      <c r="E473" s="373"/>
      <c r="F473" s="373"/>
      <c r="G473" s="373"/>
      <c r="H473" s="374"/>
    </row>
    <row r="474" spans="1:8" ht="12" customHeight="1" x14ac:dyDescent="0.2">
      <c r="A474" s="364" t="str">
        <f>'PLANILHA ORÇAMENTARIA'!A125</f>
        <v>9.9</v>
      </c>
      <c r="B474" s="365"/>
      <c r="C474" s="381" t="str">
        <f>'PLANILHA ORÇAMENTARIA'!D125</f>
        <v>FORRO DE GESSO ACARTONADO ESTRUTURADO COM ALÇAPÃO DE VISITA - FORNECIMENTO E MONTAGEM</v>
      </c>
      <c r="D474" s="381"/>
      <c r="E474" s="381"/>
      <c r="F474" s="381"/>
      <c r="G474" s="381"/>
      <c r="H474" s="382"/>
    </row>
    <row r="475" spans="1:8" x14ac:dyDescent="0.2">
      <c r="A475" s="366"/>
      <c r="B475" s="367"/>
      <c r="C475" s="161" t="s">
        <v>740</v>
      </c>
      <c r="D475" s="163" t="str">
        <f>'PLANILHA ORÇAMENTARIA'!E125</f>
        <v>M2</v>
      </c>
      <c r="E475" s="161"/>
      <c r="F475" s="161"/>
      <c r="G475" s="161"/>
      <c r="H475" s="162"/>
    </row>
    <row r="476" spans="1:8" x14ac:dyDescent="0.2">
      <c r="A476" s="366"/>
      <c r="B476" s="367"/>
      <c r="C476" s="161" t="s">
        <v>742</v>
      </c>
      <c r="D476" s="163">
        <v>424.58</v>
      </c>
      <c r="E476" s="161"/>
      <c r="F476" s="161"/>
      <c r="G476" s="161"/>
      <c r="H476" s="162"/>
    </row>
    <row r="477" spans="1:8" ht="21" customHeight="1" x14ac:dyDescent="0.2">
      <c r="A477" s="366"/>
      <c r="B477" s="375"/>
      <c r="C477" s="404" t="s">
        <v>840</v>
      </c>
      <c r="D477" s="405"/>
      <c r="E477" s="405"/>
      <c r="F477" s="405"/>
      <c r="G477" s="405"/>
      <c r="H477" s="406"/>
    </row>
    <row r="478" spans="1:8" x14ac:dyDescent="0.2">
      <c r="A478" s="379">
        <f>'PLANILHA ORÇAMENTARIA'!A127</f>
        <v>10</v>
      </c>
      <c r="B478" s="379"/>
      <c r="C478" s="414" t="str">
        <f>'PLANILHA ORÇAMENTARIA'!D127</f>
        <v>REVESTIMENTOS DE PISOS INTERNOS E EXTERNOS</v>
      </c>
      <c r="D478" s="414"/>
      <c r="E478" s="414"/>
      <c r="F478" s="414"/>
      <c r="G478" s="414"/>
      <c r="H478" s="414"/>
    </row>
    <row r="479" spans="1:8" x14ac:dyDescent="0.2">
      <c r="A479" s="399" t="str">
        <f>'PLANILHA ORÇAMENTARIA'!A128</f>
        <v>10.1</v>
      </c>
      <c r="B479" s="399"/>
      <c r="C479" s="400" t="str">
        <f>'PLANILHA ORÇAMENTARIA'!D128</f>
        <v>PAVIMENTAÇÃO INTERNA</v>
      </c>
      <c r="D479" s="400"/>
      <c r="E479" s="400"/>
      <c r="F479" s="400"/>
      <c r="G479" s="400"/>
      <c r="H479" s="400"/>
    </row>
    <row r="480" spans="1:8" ht="12" customHeight="1" x14ac:dyDescent="0.2">
      <c r="A480" s="364" t="str">
        <f>'PLANILHA ORÇAMENTARIA'!A129</f>
        <v>10.1.1</v>
      </c>
      <c r="B480" s="365"/>
      <c r="C480" s="370" t="str">
        <f>'PLANILHA ORÇAMENTARIA'!D129</f>
        <v>CONTRAPISO E PONTE DE ADERÊNCIA EM ARGAMASSA TRAÇO 1:4 (CIMENTO E AREIA), PREPARO MECÂNICO COM BETONEIRA 400 L, APLICADO EM ÁREAS SECAS SOBRE LAJE, ADERIDO, ESPESSURA 2CM</v>
      </c>
      <c r="D480" s="370"/>
      <c r="E480" s="370"/>
      <c r="F480" s="370"/>
      <c r="G480" s="370"/>
      <c r="H480" s="371"/>
    </row>
    <row r="481" spans="1:8" x14ac:dyDescent="0.2">
      <c r="A481" s="366"/>
      <c r="B481" s="367"/>
      <c r="C481" s="381"/>
      <c r="D481" s="381"/>
      <c r="E481" s="381"/>
      <c r="F481" s="381"/>
      <c r="G481" s="381"/>
      <c r="H481" s="382"/>
    </row>
    <row r="482" spans="1:8" x14ac:dyDescent="0.2">
      <c r="A482" s="366"/>
      <c r="B482" s="367"/>
      <c r="C482" s="161" t="s">
        <v>740</v>
      </c>
      <c r="D482" s="163" t="str">
        <f>'PLANILHA ORÇAMENTARIA'!E129</f>
        <v>M2</v>
      </c>
      <c r="E482" s="161"/>
      <c r="F482" s="161"/>
      <c r="G482" s="161"/>
      <c r="H482" s="162"/>
    </row>
    <row r="483" spans="1:8" x14ac:dyDescent="0.2">
      <c r="A483" s="366"/>
      <c r="B483" s="367"/>
      <c r="C483" s="161" t="s">
        <v>742</v>
      </c>
      <c r="D483" s="163">
        <v>424.58</v>
      </c>
      <c r="E483" s="161"/>
      <c r="F483" s="161"/>
      <c r="G483" s="161"/>
      <c r="H483" s="162"/>
    </row>
    <row r="484" spans="1:8" x14ac:dyDescent="0.2">
      <c r="A484" s="368"/>
      <c r="B484" s="369"/>
      <c r="C484" s="372" t="s">
        <v>841</v>
      </c>
      <c r="D484" s="373"/>
      <c r="E484" s="373"/>
      <c r="F484" s="373"/>
      <c r="G484" s="373"/>
      <c r="H484" s="374"/>
    </row>
    <row r="485" spans="1:8" ht="12" customHeight="1" x14ac:dyDescent="0.2">
      <c r="A485" s="364" t="str">
        <f>'PLANILHA ORÇAMENTARIA'!A130</f>
        <v>10.1.2</v>
      </c>
      <c r="B485" s="365"/>
      <c r="C485" s="370" t="str">
        <f>'PLANILHA ORÇAMENTARIA'!D130</f>
        <v>PISO CERÂMICO PEI-5 - 60 X 60 CM  ANTIDERRAPANTE (PREÇO MÉDIO), ASSENTADO COM ARGAMASSA PRÉ-FABRICADA, INCLUSIVE REJUNTAMENTO.</v>
      </c>
      <c r="D485" s="370"/>
      <c r="E485" s="370"/>
      <c r="F485" s="370"/>
      <c r="G485" s="370"/>
      <c r="H485" s="371"/>
    </row>
    <row r="486" spans="1:8" x14ac:dyDescent="0.2">
      <c r="A486" s="366"/>
      <c r="B486" s="367"/>
      <c r="C486" s="161" t="s">
        <v>740</v>
      </c>
      <c r="D486" s="163" t="str">
        <f>'PLANILHA ORÇAMENTARIA'!E130</f>
        <v>M2</v>
      </c>
      <c r="E486" s="161"/>
      <c r="F486" s="161"/>
      <c r="G486" s="161"/>
      <c r="H486" s="162"/>
    </row>
    <row r="487" spans="1:8" x14ac:dyDescent="0.2">
      <c r="A487" s="366"/>
      <c r="B487" s="367"/>
      <c r="C487" s="161" t="s">
        <v>742</v>
      </c>
      <c r="D487" s="168">
        <v>424.58</v>
      </c>
      <c r="E487" s="161"/>
      <c r="F487" s="161"/>
      <c r="G487" s="161"/>
      <c r="H487" s="162"/>
    </row>
    <row r="488" spans="1:8" x14ac:dyDescent="0.2">
      <c r="A488" s="368"/>
      <c r="B488" s="369"/>
      <c r="C488" s="372" t="s">
        <v>841</v>
      </c>
      <c r="D488" s="373"/>
      <c r="E488" s="373"/>
      <c r="F488" s="373"/>
      <c r="G488" s="373"/>
      <c r="H488" s="374"/>
    </row>
    <row r="489" spans="1:8" ht="12" customHeight="1" x14ac:dyDescent="0.2">
      <c r="A489" s="364" t="str">
        <f>'PLANILHA ORÇAMENTARIA'!A131</f>
        <v>10.1.3</v>
      </c>
      <c r="B489" s="365"/>
      <c r="C489" s="370" t="str">
        <f>'PLANILHA ORÇAMENTARIA'!D131</f>
        <v>PISO PODO TÁTIL INTERNO DE ALERTA EM BORRACHA 25X25CM ASSENTAMENTO COM COLA VINIL (FORNECIMENTO E ASSENTAMENTO)</v>
      </c>
      <c r="D489" s="370"/>
      <c r="E489" s="370"/>
      <c r="F489" s="370"/>
      <c r="G489" s="370"/>
      <c r="H489" s="371"/>
    </row>
    <row r="490" spans="1:8" x14ac:dyDescent="0.2">
      <c r="A490" s="366"/>
      <c r="B490" s="367"/>
      <c r="C490" s="161" t="s">
        <v>740</v>
      </c>
      <c r="D490" s="163" t="str">
        <f>'PLANILHA ORÇAMENTARIA'!E131</f>
        <v>M2</v>
      </c>
      <c r="E490" s="161"/>
      <c r="F490" s="161"/>
      <c r="G490" s="161"/>
      <c r="H490" s="162"/>
    </row>
    <row r="491" spans="1:8" x14ac:dyDescent="0.2">
      <c r="A491" s="366"/>
      <c r="B491" s="367"/>
      <c r="C491" s="161" t="s">
        <v>742</v>
      </c>
      <c r="D491" s="163">
        <v>9.06</v>
      </c>
      <c r="E491" s="161"/>
      <c r="F491" s="161"/>
      <c r="G491" s="161"/>
      <c r="H491" s="162"/>
    </row>
    <row r="492" spans="1:8" x14ac:dyDescent="0.2">
      <c r="A492" s="368"/>
      <c r="B492" s="369"/>
      <c r="C492" s="372" t="s">
        <v>842</v>
      </c>
      <c r="D492" s="373"/>
      <c r="E492" s="373"/>
      <c r="F492" s="373"/>
      <c r="G492" s="373"/>
      <c r="H492" s="374"/>
    </row>
    <row r="493" spans="1:8" x14ac:dyDescent="0.2">
      <c r="A493" s="364" t="str">
        <f>'PLANILHA ORÇAMENTARIA'!A132</f>
        <v>10.1.4</v>
      </c>
      <c r="B493" s="365"/>
      <c r="C493" s="381" t="str">
        <f>'PLANILHA ORÇAMENTARIA'!D132</f>
        <v>PISO PODO TÁTIL INTERNO DIRECIONAL EM BORRACHA 25X25CM ASSENTAMENTO COM COLA VINIL (FORNECIMENTO E ASSENTAMENTO)</v>
      </c>
      <c r="D493" s="381"/>
      <c r="E493" s="381"/>
      <c r="F493" s="381"/>
      <c r="G493" s="381"/>
      <c r="H493" s="382"/>
    </row>
    <row r="494" spans="1:8" x14ac:dyDescent="0.2">
      <c r="A494" s="366"/>
      <c r="B494" s="367"/>
      <c r="C494" s="161" t="s">
        <v>740</v>
      </c>
      <c r="D494" s="163" t="str">
        <f>'PLANILHA ORÇAMENTARIA'!E132</f>
        <v>M2</v>
      </c>
      <c r="E494" s="161"/>
      <c r="F494" s="161"/>
      <c r="G494" s="161"/>
      <c r="H494" s="162"/>
    </row>
    <row r="495" spans="1:8" x14ac:dyDescent="0.2">
      <c r="A495" s="366"/>
      <c r="B495" s="367"/>
      <c r="C495" s="161" t="s">
        <v>742</v>
      </c>
      <c r="D495" s="163">
        <v>11.75</v>
      </c>
      <c r="E495" s="161"/>
      <c r="F495" s="161"/>
      <c r="G495" s="161"/>
      <c r="H495" s="162"/>
    </row>
    <row r="496" spans="1:8" x14ac:dyDescent="0.2">
      <c r="A496" s="368"/>
      <c r="B496" s="369"/>
      <c r="C496" s="372" t="s">
        <v>843</v>
      </c>
      <c r="D496" s="373"/>
      <c r="E496" s="373"/>
      <c r="F496" s="373"/>
      <c r="G496" s="373"/>
      <c r="H496" s="374"/>
    </row>
    <row r="497" spans="1:8" ht="12" customHeight="1" x14ac:dyDescent="0.2">
      <c r="A497" s="364" t="str">
        <f>'PLANILHA ORÇAMENTARIA'!A133</f>
        <v>10.1.5</v>
      </c>
      <c r="B497" s="365"/>
      <c r="C497" s="370" t="str">
        <f>'PLANILHA ORÇAMENTARIA'!D133</f>
        <v>SOLEIRA DE GRANITO BRANCO DALLAS E = 2 CM.</v>
      </c>
      <c r="D497" s="370"/>
      <c r="E497" s="370"/>
      <c r="F497" s="370"/>
      <c r="G497" s="370"/>
      <c r="H497" s="371"/>
    </row>
    <row r="498" spans="1:8" x14ac:dyDescent="0.2">
      <c r="A498" s="366"/>
      <c r="B498" s="367"/>
      <c r="C498" s="161" t="s">
        <v>740</v>
      </c>
      <c r="D498" s="163" t="str">
        <f>'PLANILHA ORÇAMENTARIA'!E133</f>
        <v>M2</v>
      </c>
      <c r="E498" s="161"/>
      <c r="F498" s="161"/>
      <c r="G498" s="161"/>
      <c r="H498" s="162"/>
    </row>
    <row r="499" spans="1:8" x14ac:dyDescent="0.2">
      <c r="A499" s="366"/>
      <c r="B499" s="367"/>
      <c r="C499" s="161" t="s">
        <v>742</v>
      </c>
      <c r="D499" s="169">
        <v>3.7</v>
      </c>
      <c r="E499" s="161"/>
      <c r="F499" s="161"/>
      <c r="G499" s="161"/>
      <c r="H499" s="162"/>
    </row>
    <row r="500" spans="1:8" x14ac:dyDescent="0.2">
      <c r="A500" s="366"/>
      <c r="B500" s="375"/>
      <c r="C500" s="376" t="s">
        <v>844</v>
      </c>
      <c r="D500" s="377"/>
      <c r="E500" s="377"/>
      <c r="F500" s="377"/>
      <c r="G500" s="377"/>
      <c r="H500" s="378"/>
    </row>
    <row r="501" spans="1:8" x14ac:dyDescent="0.2">
      <c r="A501" s="366"/>
      <c r="B501" s="375"/>
      <c r="C501" s="376" t="s">
        <v>845</v>
      </c>
      <c r="D501" s="377"/>
      <c r="E501" s="377"/>
      <c r="F501" s="377"/>
      <c r="G501" s="377"/>
      <c r="H501" s="378"/>
    </row>
    <row r="502" spans="1:8" x14ac:dyDescent="0.2">
      <c r="A502" s="366"/>
      <c r="B502" s="375"/>
      <c r="C502" s="376" t="s">
        <v>846</v>
      </c>
      <c r="D502" s="377"/>
      <c r="E502" s="377"/>
      <c r="F502" s="377"/>
      <c r="G502" s="377"/>
      <c r="H502" s="378"/>
    </row>
    <row r="503" spans="1:8" x14ac:dyDescent="0.2">
      <c r="A503" s="366"/>
      <c r="B503" s="375"/>
      <c r="C503" s="372" t="s">
        <v>847</v>
      </c>
      <c r="D503" s="373"/>
      <c r="E503" s="373"/>
      <c r="F503" s="373"/>
      <c r="G503" s="373"/>
      <c r="H503" s="374"/>
    </row>
    <row r="504" spans="1:8" x14ac:dyDescent="0.2">
      <c r="A504" s="399" t="str">
        <f>'PLANILHA ORÇAMENTARIA'!A134</f>
        <v>10.2</v>
      </c>
      <c r="B504" s="399"/>
      <c r="C504" s="408" t="str">
        <f>'PLANILHA ORÇAMENTARIA'!D134</f>
        <v>PAVIMENTAÇÃO EXTERNA</v>
      </c>
      <c r="D504" s="408"/>
      <c r="E504" s="408"/>
      <c r="F504" s="408"/>
      <c r="G504" s="408"/>
      <c r="H504" s="408"/>
    </row>
    <row r="505" spans="1:8" ht="12" customHeight="1" x14ac:dyDescent="0.2">
      <c r="A505" s="364" t="str">
        <f>'PLANILHA ORÇAMENTARIA'!A135</f>
        <v>10.2.1</v>
      </c>
      <c r="B505" s="365"/>
      <c r="C505" s="370" t="str">
        <f>'PLANILHA ORÇAMENTARIA'!D135</f>
        <v>EXECUÇÃO DE PASSEIO (CALÇADA) OU PISO DE CONCRETO COM CONCRETO MOLDADO IN LOCO, FEITO EM OBRA, ACABAMENTO CONVENCIONAL, NÃO ARMADO, COM JUNTA PLASTICA A CADA 1,20M, E=7CM.</v>
      </c>
      <c r="D505" s="370"/>
      <c r="E505" s="370"/>
      <c r="F505" s="370"/>
      <c r="G505" s="370"/>
      <c r="H505" s="371"/>
    </row>
    <row r="506" spans="1:8" x14ac:dyDescent="0.2">
      <c r="A506" s="366"/>
      <c r="B506" s="367"/>
      <c r="C506" s="381"/>
      <c r="D506" s="381"/>
      <c r="E506" s="381"/>
      <c r="F506" s="381"/>
      <c r="G506" s="381"/>
      <c r="H506" s="382"/>
    </row>
    <row r="507" spans="1:8" x14ac:dyDescent="0.2">
      <c r="A507" s="366"/>
      <c r="B507" s="367"/>
      <c r="C507" s="161" t="s">
        <v>740</v>
      </c>
      <c r="D507" s="163" t="str">
        <f>'PLANILHA ORÇAMENTARIA'!E135</f>
        <v>M3</v>
      </c>
      <c r="E507" s="161"/>
      <c r="F507" s="161"/>
      <c r="G507" s="161"/>
      <c r="H507" s="162"/>
    </row>
    <row r="508" spans="1:8" x14ac:dyDescent="0.2">
      <c r="A508" s="366"/>
      <c r="B508" s="367"/>
      <c r="C508" s="161" t="s">
        <v>742</v>
      </c>
      <c r="D508" s="163">
        <v>105</v>
      </c>
      <c r="E508" s="161"/>
      <c r="F508" s="161"/>
      <c r="G508" s="161"/>
      <c r="H508" s="162"/>
    </row>
    <row r="509" spans="1:8" x14ac:dyDescent="0.2">
      <c r="A509" s="366"/>
      <c r="B509" s="375"/>
      <c r="C509" s="372" t="s">
        <v>849</v>
      </c>
      <c r="D509" s="373"/>
      <c r="E509" s="373"/>
      <c r="F509" s="373"/>
      <c r="G509" s="373"/>
      <c r="H509" s="374"/>
    </row>
    <row r="510" spans="1:8" ht="12" customHeight="1" x14ac:dyDescent="0.2">
      <c r="A510" s="364" t="str">
        <f>'PLANILHA ORÇAMENTARIA'!A136</f>
        <v>10.2.2</v>
      </c>
      <c r="B510" s="365"/>
      <c r="C510" s="381" t="str">
        <f>'PLANILHA ORÇAMENTARIA'!D136</f>
        <v>PISO EM CONCRETO, PREPARADO EM OBRA COM BETONEIRA, FCK13,5MPA, SEM ARMAÇÃO, ACABAMENTO RÚSTICO,ESP.8CM,INCLUSIVEFORNECIMENTO, LANÇAMENTO, ADENSAMENTO, SARRAFEAMENTO, INCLUSIVE JUNTA DE DILATAÇÃO. (CALÇADA ENTORNO DA EDIFICAÇÃO).</v>
      </c>
      <c r="D510" s="381"/>
      <c r="E510" s="381"/>
      <c r="F510" s="381"/>
      <c r="G510" s="381"/>
      <c r="H510" s="382"/>
    </row>
    <row r="511" spans="1:8" x14ac:dyDescent="0.2">
      <c r="A511" s="366"/>
      <c r="B511" s="367"/>
      <c r="C511" s="381"/>
      <c r="D511" s="381"/>
      <c r="E511" s="381"/>
      <c r="F511" s="381"/>
      <c r="G511" s="381"/>
      <c r="H511" s="382"/>
    </row>
    <row r="512" spans="1:8" x14ac:dyDescent="0.2">
      <c r="A512" s="366"/>
      <c r="B512" s="367"/>
      <c r="C512" s="161" t="s">
        <v>740</v>
      </c>
      <c r="D512" s="163" t="str">
        <f>'PLANILHA ORÇAMENTARIA'!E136</f>
        <v>M2</v>
      </c>
      <c r="E512" s="161"/>
      <c r="F512" s="161"/>
      <c r="G512" s="161"/>
      <c r="H512" s="162"/>
    </row>
    <row r="513" spans="1:8" x14ac:dyDescent="0.2">
      <c r="A513" s="366"/>
      <c r="B513" s="367"/>
      <c r="C513" s="161" t="s">
        <v>742</v>
      </c>
      <c r="D513" s="163">
        <v>249.95</v>
      </c>
      <c r="E513" s="161"/>
      <c r="F513" s="161"/>
      <c r="G513" s="161"/>
      <c r="H513" s="162"/>
    </row>
    <row r="514" spans="1:8" x14ac:dyDescent="0.2">
      <c r="A514" s="368"/>
      <c r="B514" s="369"/>
      <c r="C514" s="372" t="s">
        <v>850</v>
      </c>
      <c r="D514" s="373"/>
      <c r="E514" s="373"/>
      <c r="F514" s="373"/>
      <c r="G514" s="373"/>
      <c r="H514" s="374"/>
    </row>
    <row r="515" spans="1:8" ht="12" customHeight="1" x14ac:dyDescent="0.2">
      <c r="A515" s="364" t="str">
        <f>'PLANILHA ORÇAMENTARIA'!A137</f>
        <v>10.2.3</v>
      </c>
      <c r="B515" s="365"/>
      <c r="C515" s="370" t="str">
        <f>'PLANILHA ORÇAMENTARIA'!D137</f>
        <v>EXECUÇÃO DE PASSEIO EM PISO INTERTRAVADO, COM BLOCO 16 FACES DE 22 X 11 CM, ESPESSURA 6 CM, FCK 35MPA, ASSENTADOS SOBRE COLCHÃO DE AREIA. (ESTACIONAMENTO E ÁREA INTERNA DESCOBERTA).</v>
      </c>
      <c r="D515" s="370"/>
      <c r="E515" s="370"/>
      <c r="F515" s="370"/>
      <c r="G515" s="370"/>
      <c r="H515" s="371"/>
    </row>
    <row r="516" spans="1:8" x14ac:dyDescent="0.2">
      <c r="A516" s="366"/>
      <c r="B516" s="367"/>
      <c r="C516" s="381"/>
      <c r="D516" s="381"/>
      <c r="E516" s="381"/>
      <c r="F516" s="381"/>
      <c r="G516" s="381"/>
      <c r="H516" s="382"/>
    </row>
    <row r="517" spans="1:8" x14ac:dyDescent="0.2">
      <c r="A517" s="366"/>
      <c r="B517" s="367"/>
      <c r="C517" s="161" t="s">
        <v>740</v>
      </c>
      <c r="D517" s="163" t="str">
        <f>'PLANILHA ORÇAMENTARIA'!E137</f>
        <v>M2</v>
      </c>
      <c r="E517" s="161"/>
      <c r="F517" s="161"/>
      <c r="G517" s="161"/>
      <c r="H517" s="162"/>
    </row>
    <row r="518" spans="1:8" x14ac:dyDescent="0.2">
      <c r="A518" s="366"/>
      <c r="B518" s="367"/>
      <c r="C518" s="161" t="s">
        <v>742</v>
      </c>
      <c r="D518" s="163">
        <v>158.11000000000001</v>
      </c>
      <c r="E518" s="161"/>
      <c r="F518" s="161"/>
      <c r="G518" s="161"/>
      <c r="H518" s="162"/>
    </row>
    <row r="519" spans="1:8" x14ac:dyDescent="0.2">
      <c r="A519" s="368"/>
      <c r="B519" s="369"/>
      <c r="C519" s="372" t="s">
        <v>851</v>
      </c>
      <c r="D519" s="373"/>
      <c r="E519" s="373"/>
      <c r="F519" s="373"/>
      <c r="G519" s="373"/>
      <c r="H519" s="374"/>
    </row>
    <row r="520" spans="1:8" ht="12" customHeight="1" x14ac:dyDescent="0.2">
      <c r="A520" s="364" t="str">
        <f>'PLANILHA ORÇAMENTARIA'!A138</f>
        <v>10.2.4</v>
      </c>
      <c r="B520" s="365"/>
      <c r="C520" s="370" t="str">
        <f>'PLANILHA ORÇAMENTARIA'!D138</f>
        <v>PISO PODOTÁTIL DE ALERTA EXTERNO EM PRÉ-MOLDADO - 5 MPA, DE CONCRETO ESP. 3CM, ASSENTADO COM ARGAMASSA (FORNECIMENTO E ASSENTAMENTO),</v>
      </c>
      <c r="D520" s="370"/>
      <c r="E520" s="370"/>
      <c r="F520" s="370"/>
      <c r="G520" s="370"/>
      <c r="H520" s="371"/>
    </row>
    <row r="521" spans="1:8" x14ac:dyDescent="0.2">
      <c r="A521" s="366"/>
      <c r="B521" s="367"/>
      <c r="C521" s="381"/>
      <c r="D521" s="381"/>
      <c r="E521" s="381"/>
      <c r="F521" s="381"/>
      <c r="G521" s="381"/>
      <c r="H521" s="382"/>
    </row>
    <row r="522" spans="1:8" x14ac:dyDescent="0.2">
      <c r="A522" s="366"/>
      <c r="B522" s="367"/>
      <c r="C522" s="161" t="s">
        <v>740</v>
      </c>
      <c r="D522" s="163" t="str">
        <f>'PLANILHA ORÇAMENTARIA'!E138</f>
        <v>M2</v>
      </c>
      <c r="E522" s="161"/>
      <c r="F522" s="161"/>
      <c r="G522" s="161"/>
      <c r="H522" s="162"/>
    </row>
    <row r="523" spans="1:8" x14ac:dyDescent="0.2">
      <c r="A523" s="366"/>
      <c r="B523" s="367"/>
      <c r="C523" s="161" t="s">
        <v>742</v>
      </c>
      <c r="D523" s="163">
        <v>3.31</v>
      </c>
      <c r="E523" s="161"/>
      <c r="F523" s="161"/>
      <c r="G523" s="161"/>
      <c r="H523" s="162"/>
    </row>
    <row r="524" spans="1:8" x14ac:dyDescent="0.2">
      <c r="A524" s="368"/>
      <c r="B524" s="369"/>
      <c r="C524" s="372" t="s">
        <v>852</v>
      </c>
      <c r="D524" s="373"/>
      <c r="E524" s="373"/>
      <c r="F524" s="373"/>
      <c r="G524" s="373"/>
      <c r="H524" s="374"/>
    </row>
    <row r="525" spans="1:8" ht="12" customHeight="1" x14ac:dyDescent="0.2">
      <c r="A525" s="364" t="str">
        <f>'PLANILHA ORÇAMENTARIA'!A139</f>
        <v>10.2.5</v>
      </c>
      <c r="B525" s="365"/>
      <c r="C525" s="370" t="str">
        <f>'PLANILHA ORÇAMENTARIA'!D139</f>
        <v>PISO PODOTÁTIL DE DIRECIONAL EXTERNO EM PRÉ-MOLDADO - 5 MPA, DE CONCRETO ESP. 3CM, ASSENTADO COM ARGAMASSA (FORNECIMENTO E ASSENTAMENTO)</v>
      </c>
      <c r="D525" s="370"/>
      <c r="E525" s="370"/>
      <c r="F525" s="370"/>
      <c r="G525" s="370"/>
      <c r="H525" s="371"/>
    </row>
    <row r="526" spans="1:8" x14ac:dyDescent="0.2">
      <c r="A526" s="366"/>
      <c r="B526" s="367"/>
      <c r="C526" s="381"/>
      <c r="D526" s="381"/>
      <c r="E526" s="381"/>
      <c r="F526" s="381"/>
      <c r="G526" s="381"/>
      <c r="H526" s="382"/>
    </row>
    <row r="527" spans="1:8" x14ac:dyDescent="0.2">
      <c r="A527" s="366"/>
      <c r="B527" s="367"/>
      <c r="C527" s="161" t="s">
        <v>740</v>
      </c>
      <c r="D527" s="163" t="str">
        <f>'PLANILHA ORÇAMENTARIA'!E139</f>
        <v>M2</v>
      </c>
      <c r="E527" s="161"/>
      <c r="F527" s="161"/>
      <c r="G527" s="161"/>
      <c r="H527" s="162"/>
    </row>
    <row r="528" spans="1:8" x14ac:dyDescent="0.2">
      <c r="A528" s="366"/>
      <c r="B528" s="367"/>
      <c r="C528" s="161" t="s">
        <v>742</v>
      </c>
      <c r="D528" s="163">
        <v>5.0599999999999996</v>
      </c>
      <c r="E528" s="161"/>
      <c r="F528" s="161"/>
      <c r="G528" s="161"/>
      <c r="H528" s="162"/>
    </row>
    <row r="529" spans="1:8" x14ac:dyDescent="0.2">
      <c r="A529" s="368"/>
      <c r="B529" s="369"/>
      <c r="C529" s="372" t="s">
        <v>853</v>
      </c>
      <c r="D529" s="373"/>
      <c r="E529" s="373"/>
      <c r="F529" s="373"/>
      <c r="G529" s="373"/>
      <c r="H529" s="374"/>
    </row>
    <row r="530" spans="1:8" ht="12" customHeight="1" x14ac:dyDescent="0.2">
      <c r="A530" s="364" t="str">
        <f>'PLANILHA ORÇAMENTARIA'!A140</f>
        <v>10.2.6</v>
      </c>
      <c r="B530" s="365"/>
      <c r="C530" s="370" t="str">
        <f>'PLANILHA ORÇAMENTARIA'!D140</f>
        <v>ASSENTAMENTO DE GUIA (MEIO-FIO) EM TRECHO RETO, CONFECCIONADA EM CONCRETO PRÉ-FABRICADO, DIMENSÕES 100X15X13X30 CM (COMPRIMENTO X BASE INFERIOR X BASE SUPERIOR X ALTURA), REJUNTADO COM ARGAMASSA, INCLUINDO ESCAVAÇÃO E REATERRO.</v>
      </c>
      <c r="D530" s="370"/>
      <c r="E530" s="370"/>
      <c r="F530" s="370"/>
      <c r="G530" s="370"/>
      <c r="H530" s="371"/>
    </row>
    <row r="531" spans="1:8" x14ac:dyDescent="0.2">
      <c r="A531" s="366"/>
      <c r="B531" s="367"/>
      <c r="C531" s="381"/>
      <c r="D531" s="381"/>
      <c r="E531" s="381"/>
      <c r="F531" s="381"/>
      <c r="G531" s="381"/>
      <c r="H531" s="382"/>
    </row>
    <row r="532" spans="1:8" x14ac:dyDescent="0.2">
      <c r="A532" s="366"/>
      <c r="B532" s="367"/>
      <c r="C532" s="161" t="s">
        <v>740</v>
      </c>
      <c r="D532" s="163" t="str">
        <f>'PLANILHA ORÇAMENTARIA'!E140</f>
        <v>M</v>
      </c>
      <c r="E532" s="161"/>
      <c r="F532" s="161"/>
      <c r="G532" s="161"/>
      <c r="H532" s="162"/>
    </row>
    <row r="533" spans="1:8" x14ac:dyDescent="0.2">
      <c r="A533" s="366"/>
      <c r="B533" s="367"/>
      <c r="C533" s="161" t="s">
        <v>742</v>
      </c>
      <c r="D533" s="163">
        <v>41.5</v>
      </c>
      <c r="E533" s="161"/>
      <c r="F533" s="161"/>
      <c r="G533" s="161"/>
      <c r="H533" s="162"/>
    </row>
    <row r="534" spans="1:8" x14ac:dyDescent="0.2">
      <c r="A534" s="368"/>
      <c r="B534" s="369"/>
      <c r="C534" s="372" t="s">
        <v>963</v>
      </c>
      <c r="D534" s="373"/>
      <c r="E534" s="373"/>
      <c r="F534" s="373"/>
      <c r="G534" s="373"/>
      <c r="H534" s="374"/>
    </row>
    <row r="535" spans="1:8" ht="12" customHeight="1" x14ac:dyDescent="0.2">
      <c r="A535" s="364" t="str">
        <f>'PLANILHA ORÇAMENTARIA'!A141</f>
        <v>10.2.7</v>
      </c>
      <c r="B535" s="365"/>
      <c r="C535" s="370" t="str">
        <f>'PLANILHA ORÇAMENTARIA'!D141</f>
        <v>PLANTIO DE GRAMA ESMERALDA EM PLACAS, INCLUSIVE TERRA VEGETAL E CONSERVAÇÃO POR 30 DIAS (JARDINS E ÁREA FUNDOS).</v>
      </c>
      <c r="D535" s="370"/>
      <c r="E535" s="370"/>
      <c r="F535" s="370"/>
      <c r="G535" s="370"/>
      <c r="H535" s="371"/>
    </row>
    <row r="536" spans="1:8" x14ac:dyDescent="0.2">
      <c r="A536" s="366"/>
      <c r="B536" s="367"/>
      <c r="C536" s="161" t="s">
        <v>740</v>
      </c>
      <c r="D536" s="163" t="str">
        <f>'PLANILHA ORÇAMENTARIA'!E141</f>
        <v>M2</v>
      </c>
      <c r="E536" s="161"/>
      <c r="F536" s="161"/>
      <c r="G536" s="161"/>
      <c r="H536" s="162"/>
    </row>
    <row r="537" spans="1:8" x14ac:dyDescent="0.2">
      <c r="A537" s="366"/>
      <c r="B537" s="367"/>
      <c r="C537" s="161" t="s">
        <v>742</v>
      </c>
      <c r="D537" s="163">
        <v>114.38</v>
      </c>
      <c r="E537" s="161"/>
      <c r="F537" s="161"/>
      <c r="G537" s="161"/>
      <c r="H537" s="162"/>
    </row>
    <row r="538" spans="1:8" x14ac:dyDescent="0.2">
      <c r="A538" s="368"/>
      <c r="B538" s="369"/>
      <c r="C538" s="372" t="s">
        <v>854</v>
      </c>
      <c r="D538" s="373"/>
      <c r="E538" s="373"/>
      <c r="F538" s="373"/>
      <c r="G538" s="373"/>
      <c r="H538" s="374"/>
    </row>
    <row r="539" spans="1:8" x14ac:dyDescent="0.2">
      <c r="A539" s="379">
        <f>'PLANILHA ORÇAMENTARIA'!A143</f>
        <v>11</v>
      </c>
      <c r="B539" s="379"/>
      <c r="C539" s="380" t="str">
        <f>'PLANILHA ORÇAMENTARIA'!D143</f>
        <v xml:space="preserve">PINTURA </v>
      </c>
      <c r="D539" s="380"/>
      <c r="E539" s="380"/>
      <c r="F539" s="380"/>
      <c r="G539" s="380"/>
      <c r="H539" s="380"/>
    </row>
    <row r="540" spans="1:8" ht="12" customHeight="1" x14ac:dyDescent="0.2">
      <c r="A540" s="364" t="str">
        <f>'PLANILHA ORÇAMENTARIA'!A144</f>
        <v>11.1</v>
      </c>
      <c r="B540" s="365"/>
      <c r="C540" s="370" t="str">
        <f>'PLANILHA ORÇAMENTARIA'!D144</f>
        <v>PREPARAÇÃO PARA EMASSAMENTO OU PINTURA (LÁTEX/ACRÍLICA) EM PAREDES E TETOS, INCLUSIVE UMA (1) DEMÃO DE SELADOR ACRÍLICO</v>
      </c>
      <c r="D540" s="370"/>
      <c r="E540" s="370"/>
      <c r="F540" s="370"/>
      <c r="G540" s="370"/>
      <c r="H540" s="371"/>
    </row>
    <row r="541" spans="1:8" x14ac:dyDescent="0.2">
      <c r="A541" s="366"/>
      <c r="B541" s="367"/>
      <c r="C541" s="161" t="s">
        <v>740</v>
      </c>
      <c r="D541" s="163" t="str">
        <f>'PLANILHA ORÇAMENTARIA'!E144</f>
        <v>M2</v>
      </c>
      <c r="E541" s="161"/>
      <c r="F541" s="161"/>
      <c r="G541" s="161"/>
      <c r="H541" s="162"/>
    </row>
    <row r="542" spans="1:8" x14ac:dyDescent="0.2">
      <c r="A542" s="366"/>
      <c r="B542" s="367"/>
      <c r="C542" s="161" t="s">
        <v>742</v>
      </c>
      <c r="D542" s="163">
        <v>1412.32</v>
      </c>
      <c r="E542" s="161"/>
      <c r="F542" s="161"/>
      <c r="G542" s="161"/>
      <c r="H542" s="162"/>
    </row>
    <row r="543" spans="1:8" x14ac:dyDescent="0.2">
      <c r="A543" s="366"/>
      <c r="B543" s="375"/>
      <c r="C543" s="376" t="s">
        <v>855</v>
      </c>
      <c r="D543" s="377"/>
      <c r="E543" s="377"/>
      <c r="F543" s="377"/>
      <c r="G543" s="377"/>
      <c r="H543" s="378"/>
    </row>
    <row r="544" spans="1:8" x14ac:dyDescent="0.2">
      <c r="A544" s="366"/>
      <c r="B544" s="375"/>
      <c r="C544" s="376" t="s">
        <v>856</v>
      </c>
      <c r="D544" s="377"/>
      <c r="E544" s="377"/>
      <c r="F544" s="377"/>
      <c r="G544" s="377"/>
      <c r="H544" s="378"/>
    </row>
    <row r="545" spans="1:8" x14ac:dyDescent="0.2">
      <c r="A545" s="366"/>
      <c r="B545" s="375"/>
      <c r="C545" s="376" t="s">
        <v>857</v>
      </c>
      <c r="D545" s="377"/>
      <c r="E545" s="377"/>
      <c r="F545" s="377"/>
      <c r="G545" s="377"/>
      <c r="H545" s="378"/>
    </row>
    <row r="546" spans="1:8" x14ac:dyDescent="0.2">
      <c r="A546" s="366"/>
      <c r="B546" s="375"/>
      <c r="C546" s="376" t="s">
        <v>858</v>
      </c>
      <c r="D546" s="377"/>
      <c r="E546" s="377"/>
      <c r="F546" s="377"/>
      <c r="G546" s="377"/>
      <c r="H546" s="378"/>
    </row>
    <row r="547" spans="1:8" x14ac:dyDescent="0.2">
      <c r="A547" s="366"/>
      <c r="B547" s="375"/>
      <c r="C547" s="376" t="s">
        <v>859</v>
      </c>
      <c r="D547" s="377"/>
      <c r="E547" s="377"/>
      <c r="F547" s="377"/>
      <c r="G547" s="377"/>
      <c r="H547" s="378"/>
    </row>
    <row r="548" spans="1:8" ht="46.5" customHeight="1" x14ac:dyDescent="0.2">
      <c r="A548" s="366"/>
      <c r="B548" s="375"/>
      <c r="C548" s="384" t="s">
        <v>860</v>
      </c>
      <c r="D548" s="381"/>
      <c r="E548" s="381"/>
      <c r="F548" s="381"/>
      <c r="G548" s="381"/>
      <c r="H548" s="382"/>
    </row>
    <row r="549" spans="1:8" x14ac:dyDescent="0.2">
      <c r="A549" s="366"/>
      <c r="B549" s="375"/>
      <c r="C549" s="376" t="s">
        <v>861</v>
      </c>
      <c r="D549" s="377"/>
      <c r="E549" s="377"/>
      <c r="F549" s="377"/>
      <c r="G549" s="377"/>
      <c r="H549" s="378"/>
    </row>
    <row r="550" spans="1:8" x14ac:dyDescent="0.2">
      <c r="A550" s="366"/>
      <c r="B550" s="375"/>
      <c r="C550" s="376" t="s">
        <v>862</v>
      </c>
      <c r="D550" s="377"/>
      <c r="E550" s="377"/>
      <c r="F550" s="377"/>
      <c r="G550" s="377"/>
      <c r="H550" s="378"/>
    </row>
    <row r="551" spans="1:8" ht="34.5" customHeight="1" x14ac:dyDescent="0.2">
      <c r="A551" s="366"/>
      <c r="B551" s="375"/>
      <c r="C551" s="384" t="s">
        <v>863</v>
      </c>
      <c r="D551" s="381"/>
      <c r="E551" s="381"/>
      <c r="F551" s="381"/>
      <c r="G551" s="381"/>
      <c r="H551" s="382"/>
    </row>
    <row r="552" spans="1:8" x14ac:dyDescent="0.2">
      <c r="A552" s="366"/>
      <c r="B552" s="375"/>
      <c r="C552" s="376" t="s">
        <v>864</v>
      </c>
      <c r="D552" s="377"/>
      <c r="E552" s="377"/>
      <c r="F552" s="377"/>
      <c r="G552" s="377"/>
      <c r="H552" s="378"/>
    </row>
    <row r="553" spans="1:8" x14ac:dyDescent="0.2">
      <c r="A553" s="366"/>
      <c r="B553" s="375"/>
      <c r="C553" s="376" t="s">
        <v>865</v>
      </c>
      <c r="D553" s="377"/>
      <c r="E553" s="377"/>
      <c r="F553" s="377"/>
      <c r="G553" s="377"/>
      <c r="H553" s="378"/>
    </row>
    <row r="554" spans="1:8" x14ac:dyDescent="0.2">
      <c r="A554" s="366"/>
      <c r="B554" s="375"/>
      <c r="C554" s="376" t="s">
        <v>866</v>
      </c>
      <c r="D554" s="377"/>
      <c r="E554" s="377"/>
      <c r="F554" s="377"/>
      <c r="G554" s="377"/>
      <c r="H554" s="378"/>
    </row>
    <row r="555" spans="1:8" x14ac:dyDescent="0.2">
      <c r="A555" s="366"/>
      <c r="B555" s="375"/>
      <c r="C555" s="372" t="s">
        <v>867</v>
      </c>
      <c r="D555" s="373"/>
      <c r="E555" s="373"/>
      <c r="F555" s="373"/>
      <c r="G555" s="373"/>
      <c r="H555" s="374"/>
    </row>
    <row r="556" spans="1:8" ht="12" customHeight="1" x14ac:dyDescent="0.2">
      <c r="A556" s="364" t="str">
        <f>'PLANILHA ORÇAMENTARIA'!A145</f>
        <v>11.2</v>
      </c>
      <c r="B556" s="365"/>
      <c r="C556" s="381" t="str">
        <f>'PLANILHA ORÇAMENTARIA'!D145</f>
        <v>EMASSAMENTO EM PAREDES INTERNAS COM MASSA CORRIDA (PVA),DUAS(2)DEMÃOS, INCLUSIVE LIXAMENTO PARA PINTURA.</v>
      </c>
      <c r="D556" s="381"/>
      <c r="E556" s="381"/>
      <c r="F556" s="381"/>
      <c r="G556" s="381"/>
      <c r="H556" s="382"/>
    </row>
    <row r="557" spans="1:8" x14ac:dyDescent="0.2">
      <c r="A557" s="366"/>
      <c r="B557" s="367"/>
      <c r="C557" s="161" t="s">
        <v>740</v>
      </c>
      <c r="D557" s="163" t="str">
        <f>'PLANILHA ORÇAMENTARIA'!E145</f>
        <v>M2</v>
      </c>
      <c r="E557" s="161"/>
      <c r="F557" s="161"/>
      <c r="G557" s="161"/>
      <c r="H557" s="162"/>
    </row>
    <row r="558" spans="1:8" x14ac:dyDescent="0.2">
      <c r="A558" s="366"/>
      <c r="B558" s="367"/>
      <c r="C558" s="161" t="s">
        <v>742</v>
      </c>
      <c r="D558" s="169">
        <v>300.5</v>
      </c>
      <c r="E558" s="161"/>
      <c r="F558" s="161"/>
      <c r="G558" s="161"/>
      <c r="H558" s="162"/>
    </row>
    <row r="559" spans="1:8" x14ac:dyDescent="0.2">
      <c r="A559" s="366"/>
      <c r="B559" s="367"/>
      <c r="C559" s="376" t="s">
        <v>857</v>
      </c>
      <c r="D559" s="377"/>
      <c r="E559" s="377"/>
      <c r="F559" s="377"/>
      <c r="G559" s="377"/>
      <c r="H559" s="378"/>
    </row>
    <row r="560" spans="1:8" x14ac:dyDescent="0.2">
      <c r="A560" s="366"/>
      <c r="B560" s="375"/>
      <c r="C560" s="376" t="s">
        <v>858</v>
      </c>
      <c r="D560" s="377"/>
      <c r="E560" s="377"/>
      <c r="F560" s="377"/>
      <c r="G560" s="377"/>
      <c r="H560" s="378"/>
    </row>
    <row r="561" spans="1:8" x14ac:dyDescent="0.2">
      <c r="A561" s="366"/>
      <c r="B561" s="375"/>
      <c r="C561" s="376" t="s">
        <v>859</v>
      </c>
      <c r="D561" s="377"/>
      <c r="E561" s="377"/>
      <c r="F561" s="377"/>
      <c r="G561" s="377"/>
      <c r="H561" s="378"/>
    </row>
    <row r="562" spans="1:8" ht="50.25" customHeight="1" x14ac:dyDescent="0.2">
      <c r="A562" s="366"/>
      <c r="B562" s="375"/>
      <c r="C562" s="384" t="s">
        <v>860</v>
      </c>
      <c r="D562" s="381"/>
      <c r="E562" s="381"/>
      <c r="F562" s="381"/>
      <c r="G562" s="381"/>
      <c r="H562" s="382"/>
    </row>
    <row r="563" spans="1:8" x14ac:dyDescent="0.2">
      <c r="A563" s="366"/>
      <c r="B563" s="375"/>
      <c r="C563" s="376" t="s">
        <v>861</v>
      </c>
      <c r="D563" s="377"/>
      <c r="E563" s="377"/>
      <c r="F563" s="377"/>
      <c r="G563" s="377"/>
      <c r="H563" s="378"/>
    </row>
    <row r="564" spans="1:8" x14ac:dyDescent="0.2">
      <c r="A564" s="366"/>
      <c r="B564" s="375"/>
      <c r="C564" s="372" t="s">
        <v>868</v>
      </c>
      <c r="D564" s="373"/>
      <c r="E564" s="373"/>
      <c r="F564" s="373"/>
      <c r="G564" s="373"/>
      <c r="H564" s="374"/>
    </row>
    <row r="565" spans="1:8" ht="12" customHeight="1" x14ac:dyDescent="0.2">
      <c r="A565" s="364" t="str">
        <f>'PLANILHA ORÇAMENTARIA'!A146</f>
        <v>11.3</v>
      </c>
      <c r="B565" s="365"/>
      <c r="C565" s="381" t="str">
        <f>'PLANILHA ORÇAMENTARIA'!D146</f>
        <v>EMASSAMENTO EM TETOS COM MASSA CORRIDA (PVA),DUAS(2)DEMÃOS, INCLUSIVE LIXAMENTO PARA PINTURA.</v>
      </c>
      <c r="D565" s="381"/>
      <c r="E565" s="381"/>
      <c r="F565" s="381"/>
      <c r="G565" s="381"/>
      <c r="H565" s="382"/>
    </row>
    <row r="566" spans="1:8" x14ac:dyDescent="0.2">
      <c r="A566" s="366"/>
      <c r="B566" s="367"/>
      <c r="C566" s="381"/>
      <c r="D566" s="381"/>
      <c r="E566" s="381"/>
      <c r="F566" s="381"/>
      <c r="G566" s="381"/>
      <c r="H566" s="382"/>
    </row>
    <row r="567" spans="1:8" x14ac:dyDescent="0.2">
      <c r="A567" s="366"/>
      <c r="B567" s="367"/>
      <c r="C567" s="161" t="s">
        <v>740</v>
      </c>
      <c r="D567" s="163" t="str">
        <f>'PLANILHA ORÇAMENTARIA'!E146</f>
        <v>M2</v>
      </c>
      <c r="E567" s="161"/>
      <c r="F567" s="161"/>
      <c r="G567" s="161"/>
      <c r="H567" s="162"/>
    </row>
    <row r="568" spans="1:8" x14ac:dyDescent="0.2">
      <c r="A568" s="366"/>
      <c r="B568" s="367"/>
      <c r="C568" s="161" t="s">
        <v>742</v>
      </c>
      <c r="D568" s="163">
        <v>424.58</v>
      </c>
      <c r="E568" s="161"/>
      <c r="F568" s="161"/>
      <c r="G568" s="161"/>
      <c r="H568" s="162"/>
    </row>
    <row r="569" spans="1:8" x14ac:dyDescent="0.2">
      <c r="A569" s="368"/>
      <c r="B569" s="369"/>
      <c r="C569" s="404" t="s">
        <v>869</v>
      </c>
      <c r="D569" s="405"/>
      <c r="E569" s="405"/>
      <c r="F569" s="405"/>
      <c r="G569" s="405"/>
      <c r="H569" s="406"/>
    </row>
    <row r="570" spans="1:8" ht="12" customHeight="1" x14ac:dyDescent="0.2">
      <c r="A570" s="364" t="str">
        <f>'PLANILHA ORÇAMENTARIA'!A147</f>
        <v>11.4</v>
      </c>
      <c r="B570" s="365"/>
      <c r="C570" s="370" t="str">
        <f>'PLANILHA ORÇAMENTARIA'!D147</f>
        <v>APLICAÇÃO MANUAL DE PINTURA COM TINTA LÁTEX ACRÍLICA EM PAREDES, DUAS DEMÃOS - SOBRE PAREDES INTERNAS, EXTERNAS.</v>
      </c>
      <c r="D570" s="370"/>
      <c r="E570" s="370"/>
      <c r="F570" s="370"/>
      <c r="G570" s="370"/>
      <c r="H570" s="371"/>
    </row>
    <row r="571" spans="1:8" x14ac:dyDescent="0.2">
      <c r="A571" s="366"/>
      <c r="B571" s="367"/>
      <c r="C571" s="161" t="s">
        <v>740</v>
      </c>
      <c r="D571" s="163" t="str">
        <f>'PLANILHA ORÇAMENTARIA'!E147</f>
        <v>M2</v>
      </c>
      <c r="E571" s="161"/>
      <c r="F571" s="161"/>
      <c r="G571" s="161"/>
      <c r="H571" s="162"/>
    </row>
    <row r="572" spans="1:8" x14ac:dyDescent="0.2">
      <c r="A572" s="366"/>
      <c r="B572" s="367"/>
      <c r="C572" s="161" t="s">
        <v>742</v>
      </c>
      <c r="D572" s="163">
        <v>987.74</v>
      </c>
      <c r="E572" s="161"/>
      <c r="F572" s="161"/>
      <c r="G572" s="161"/>
      <c r="H572" s="162"/>
    </row>
    <row r="573" spans="1:8" x14ac:dyDescent="0.2">
      <c r="A573" s="366"/>
      <c r="B573" s="375"/>
      <c r="C573" s="376" t="s">
        <v>857</v>
      </c>
      <c r="D573" s="377"/>
      <c r="E573" s="377"/>
      <c r="F573" s="377"/>
      <c r="G573" s="377"/>
      <c r="H573" s="378"/>
    </row>
    <row r="574" spans="1:8" x14ac:dyDescent="0.2">
      <c r="A574" s="366"/>
      <c r="B574" s="375"/>
      <c r="C574" s="376" t="s">
        <v>858</v>
      </c>
      <c r="D574" s="377"/>
      <c r="E574" s="377"/>
      <c r="F574" s="377"/>
      <c r="G574" s="377"/>
      <c r="H574" s="378"/>
    </row>
    <row r="575" spans="1:8" x14ac:dyDescent="0.2">
      <c r="A575" s="366"/>
      <c r="B575" s="375"/>
      <c r="C575" s="376" t="s">
        <v>859</v>
      </c>
      <c r="D575" s="377"/>
      <c r="E575" s="377"/>
      <c r="F575" s="377"/>
      <c r="G575" s="377"/>
      <c r="H575" s="378"/>
    </row>
    <row r="576" spans="1:8" ht="49.5" customHeight="1" x14ac:dyDescent="0.2">
      <c r="A576" s="366"/>
      <c r="B576" s="375"/>
      <c r="C576" s="384" t="s">
        <v>860</v>
      </c>
      <c r="D576" s="381"/>
      <c r="E576" s="381"/>
      <c r="F576" s="381"/>
      <c r="G576" s="381"/>
      <c r="H576" s="382"/>
    </row>
    <row r="577" spans="1:8" x14ac:dyDescent="0.2">
      <c r="A577" s="366"/>
      <c r="B577" s="375"/>
      <c r="C577" s="376" t="s">
        <v>861</v>
      </c>
      <c r="D577" s="377"/>
      <c r="E577" s="377"/>
      <c r="F577" s="377"/>
      <c r="G577" s="377"/>
      <c r="H577" s="378"/>
    </row>
    <row r="578" spans="1:8" x14ac:dyDescent="0.2">
      <c r="A578" s="366"/>
      <c r="B578" s="375"/>
      <c r="C578" s="376" t="s">
        <v>862</v>
      </c>
      <c r="D578" s="377"/>
      <c r="E578" s="377"/>
      <c r="F578" s="377"/>
      <c r="G578" s="377"/>
      <c r="H578" s="378"/>
    </row>
    <row r="579" spans="1:8" ht="39.75" customHeight="1" x14ac:dyDescent="0.2">
      <c r="A579" s="366"/>
      <c r="B579" s="375"/>
      <c r="C579" s="384" t="s">
        <v>863</v>
      </c>
      <c r="D579" s="381"/>
      <c r="E579" s="381"/>
      <c r="F579" s="381"/>
      <c r="G579" s="381"/>
      <c r="H579" s="382"/>
    </row>
    <row r="580" spans="1:8" x14ac:dyDescent="0.2">
      <c r="A580" s="366"/>
      <c r="B580" s="375"/>
      <c r="C580" s="376" t="s">
        <v>864</v>
      </c>
      <c r="D580" s="377"/>
      <c r="E580" s="377"/>
      <c r="F580" s="377"/>
      <c r="G580" s="377"/>
      <c r="H580" s="378"/>
    </row>
    <row r="581" spans="1:8" x14ac:dyDescent="0.2">
      <c r="A581" s="366"/>
      <c r="B581" s="375"/>
      <c r="C581" s="376" t="s">
        <v>865</v>
      </c>
      <c r="D581" s="377"/>
      <c r="E581" s="377"/>
      <c r="F581" s="377"/>
      <c r="G581" s="377"/>
      <c r="H581" s="378"/>
    </row>
    <row r="582" spans="1:8" x14ac:dyDescent="0.2">
      <c r="A582" s="366"/>
      <c r="B582" s="375"/>
      <c r="C582" s="376" t="s">
        <v>866</v>
      </c>
      <c r="D582" s="377"/>
      <c r="E582" s="377"/>
      <c r="F582" s="377"/>
      <c r="G582" s="377"/>
      <c r="H582" s="378"/>
    </row>
    <row r="583" spans="1:8" x14ac:dyDescent="0.2">
      <c r="A583" s="366"/>
      <c r="B583" s="375"/>
      <c r="C583" s="372" t="s">
        <v>871</v>
      </c>
      <c r="D583" s="373"/>
      <c r="E583" s="373"/>
      <c r="F583" s="373"/>
      <c r="G583" s="373"/>
      <c r="H583" s="374"/>
    </row>
    <row r="584" spans="1:8" ht="12" customHeight="1" x14ac:dyDescent="0.2">
      <c r="A584" s="364" t="str">
        <f>'PLANILHA ORÇAMENTARIA'!A148</f>
        <v>11.5</v>
      </c>
      <c r="B584" s="365"/>
      <c r="C584" s="384" t="str">
        <f>'PLANILHA ORÇAMENTARIA'!D148</f>
        <v>APLICAÇÃO MANUAL DE PINTURA COM TINTA LÁTEX PVA EM TETO, DUAS DEMÃOS - SOBRE TETO.</v>
      </c>
      <c r="D584" s="381"/>
      <c r="E584" s="381"/>
      <c r="F584" s="381"/>
      <c r="G584" s="381"/>
      <c r="H584" s="382"/>
    </row>
    <row r="585" spans="1:8" ht="12" customHeight="1" x14ac:dyDescent="0.2">
      <c r="A585" s="366"/>
      <c r="B585" s="367"/>
      <c r="C585" s="161" t="s">
        <v>740</v>
      </c>
      <c r="D585" s="168" t="str">
        <f>'PLANILHA ORÇAMENTARIA'!E148</f>
        <v>M2</v>
      </c>
      <c r="E585" s="161"/>
      <c r="F585" s="161"/>
      <c r="G585" s="161"/>
      <c r="H585" s="162"/>
    </row>
    <row r="586" spans="1:8" x14ac:dyDescent="0.2">
      <c r="A586" s="366"/>
      <c r="B586" s="367"/>
      <c r="C586" s="161" t="s">
        <v>742</v>
      </c>
      <c r="D586" s="168">
        <v>424.58</v>
      </c>
      <c r="E586" s="161"/>
      <c r="F586" s="161"/>
      <c r="G586" s="161"/>
      <c r="H586" s="162"/>
    </row>
    <row r="587" spans="1:8" x14ac:dyDescent="0.2">
      <c r="A587" s="368"/>
      <c r="B587" s="369"/>
      <c r="C587" s="372" t="s">
        <v>870</v>
      </c>
      <c r="D587" s="373"/>
      <c r="E587" s="373"/>
      <c r="F587" s="373"/>
      <c r="G587" s="373"/>
      <c r="H587" s="374"/>
    </row>
    <row r="588" spans="1:8" ht="12" customHeight="1" x14ac:dyDescent="0.2">
      <c r="A588" s="364" t="str">
        <f>'PLANILHA ORÇAMENTARIA'!A149</f>
        <v>11.6</v>
      </c>
      <c r="B588" s="365"/>
      <c r="C588" s="383" t="str">
        <f>'PLANILHA ORÇAMENTARIA'!D149</f>
        <v>PINTURA ESMALTE ACETINADO PARA MADEIRA, DUAS DEMÃOS, SOBRE FUNDO NIVELADOR BRANCO EM ESQUADRIAS DE MADEIRA</v>
      </c>
      <c r="D588" s="370"/>
      <c r="E588" s="370"/>
      <c r="F588" s="370"/>
      <c r="G588" s="370"/>
      <c r="H588" s="371"/>
    </row>
    <row r="589" spans="1:8" x14ac:dyDescent="0.2">
      <c r="A589" s="366"/>
      <c r="B589" s="367"/>
      <c r="C589" s="161" t="s">
        <v>740</v>
      </c>
      <c r="D589" s="168" t="str">
        <f>'PLANILHA ORÇAMENTARIA'!E149</f>
        <v>M2</v>
      </c>
      <c r="E589" s="161"/>
      <c r="F589" s="161"/>
      <c r="G589" s="161"/>
      <c r="H589" s="162"/>
    </row>
    <row r="590" spans="1:8" x14ac:dyDescent="0.2">
      <c r="A590" s="366"/>
      <c r="B590" s="367"/>
      <c r="C590" s="161" t="s">
        <v>742</v>
      </c>
      <c r="D590" s="168">
        <v>83.16</v>
      </c>
      <c r="E590" s="161"/>
      <c r="F590" s="161"/>
      <c r="G590" s="161"/>
      <c r="H590" s="162"/>
    </row>
    <row r="591" spans="1:8" x14ac:dyDescent="0.2">
      <c r="A591" s="368"/>
      <c r="B591" s="369"/>
      <c r="C591" s="372" t="s">
        <v>872</v>
      </c>
      <c r="D591" s="373"/>
      <c r="E591" s="373"/>
      <c r="F591" s="373"/>
      <c r="G591" s="373"/>
      <c r="H591" s="374"/>
    </row>
    <row r="592" spans="1:8" ht="12" customHeight="1" x14ac:dyDescent="0.2">
      <c r="A592" s="364" t="str">
        <f>'PLANILHA ORÇAMENTARIA'!A150</f>
        <v>11.7</v>
      </c>
      <c r="B592" s="365"/>
      <c r="C592" s="370" t="str">
        <f>'PLANILHA ORÇAMENTARIA'!D150</f>
        <v>PINTURA ACRÍLICA EM PISO CIMENTADO DUAS DEMÃOS, DEMARCAÇÃO VAGA GARAGEM ACESSIVEL.</v>
      </c>
      <c r="D592" s="370"/>
      <c r="E592" s="370"/>
      <c r="F592" s="370"/>
      <c r="G592" s="370"/>
      <c r="H592" s="371"/>
    </row>
    <row r="593" spans="1:8" x14ac:dyDescent="0.2">
      <c r="A593" s="366"/>
      <c r="B593" s="367"/>
      <c r="C593" s="161" t="s">
        <v>740</v>
      </c>
      <c r="D593" s="163" t="str">
        <f>'PLANILHA ORÇAMENTARIA'!E150</f>
        <v>M2</v>
      </c>
      <c r="E593" s="161"/>
      <c r="F593" s="161"/>
      <c r="G593" s="161"/>
      <c r="H593" s="162"/>
    </row>
    <row r="594" spans="1:8" x14ac:dyDescent="0.2">
      <c r="A594" s="366"/>
      <c r="B594" s="367"/>
      <c r="C594" s="161" t="s">
        <v>742</v>
      </c>
      <c r="D594" s="163" t="s">
        <v>744</v>
      </c>
      <c r="E594" s="161"/>
      <c r="F594" s="161"/>
      <c r="G594" s="161"/>
      <c r="H594" s="162"/>
    </row>
    <row r="595" spans="1:8" x14ac:dyDescent="0.2">
      <c r="A595" s="368"/>
      <c r="B595" s="369"/>
      <c r="C595" s="372" t="s">
        <v>873</v>
      </c>
      <c r="D595" s="373"/>
      <c r="E595" s="373"/>
      <c r="F595" s="373"/>
      <c r="G595" s="373"/>
      <c r="H595" s="374"/>
    </row>
    <row r="596" spans="1:8" ht="12" customHeight="1" x14ac:dyDescent="0.2">
      <c r="A596" s="364" t="str">
        <f>'PLANILHA ORÇAMENTARIA'!A151</f>
        <v>11.8</v>
      </c>
      <c r="B596" s="365"/>
      <c r="C596" s="370" t="str">
        <f>'PLANILHA ORÇAMENTARIA'!D151</f>
        <v>PINTURA ESMALTE EM ESQUADRIAS DE FERRO,DUAS(2)DEMÃOS,INCLUSIVE UMA (1) DEMÃO DE FUNDO ANTICORROSIVO</v>
      </c>
      <c r="D596" s="370"/>
      <c r="E596" s="370"/>
      <c r="F596" s="370"/>
      <c r="G596" s="370"/>
      <c r="H596" s="371"/>
    </row>
    <row r="597" spans="1:8" x14ac:dyDescent="0.2">
      <c r="A597" s="366"/>
      <c r="B597" s="367"/>
      <c r="C597" s="161" t="s">
        <v>740</v>
      </c>
      <c r="D597" s="163" t="str">
        <f>'PLANILHA ORÇAMENTARIA'!E151</f>
        <v>M2</v>
      </c>
      <c r="E597" s="161"/>
      <c r="F597" s="161"/>
      <c r="G597" s="161"/>
      <c r="H597" s="162"/>
    </row>
    <row r="598" spans="1:8" x14ac:dyDescent="0.2">
      <c r="A598" s="366"/>
      <c r="B598" s="367"/>
      <c r="C598" s="161" t="s">
        <v>742</v>
      </c>
      <c r="D598" s="163">
        <f>105.48+4.65</f>
        <v>110.13000000000001</v>
      </c>
      <c r="E598" s="161"/>
      <c r="F598" s="161"/>
      <c r="G598" s="161"/>
      <c r="H598" s="162"/>
    </row>
    <row r="599" spans="1:8" x14ac:dyDescent="0.2">
      <c r="A599" s="368"/>
      <c r="B599" s="369"/>
      <c r="C599" s="372" t="s">
        <v>973</v>
      </c>
      <c r="D599" s="373"/>
      <c r="E599" s="373"/>
      <c r="F599" s="373"/>
      <c r="G599" s="373"/>
      <c r="H599" s="374"/>
    </row>
    <row r="600" spans="1:8" x14ac:dyDescent="0.2">
      <c r="A600" s="379">
        <f>'PLANILHA ORÇAMENTARIA'!A153</f>
        <v>12</v>
      </c>
      <c r="B600" s="379"/>
      <c r="C600" s="380" t="str">
        <f>'PLANILHA ORÇAMENTARIA'!D153</f>
        <v xml:space="preserve">INSTALAÇÃO HIDRÁULICA </v>
      </c>
      <c r="D600" s="380"/>
      <c r="E600" s="380"/>
      <c r="F600" s="380"/>
      <c r="G600" s="380"/>
      <c r="H600" s="380"/>
    </row>
    <row r="601" spans="1:8" x14ac:dyDescent="0.2">
      <c r="A601" s="399" t="str">
        <f>'PLANILHA ORÇAMENTARIA'!A154</f>
        <v>12.1</v>
      </c>
      <c r="B601" s="399"/>
      <c r="C601" s="400" t="str">
        <f>'PLANILHA ORÇAMENTARIA'!D154</f>
        <v>TUBULAÇÕES E CONEXÕES DE PVC RÍGIDO</v>
      </c>
      <c r="D601" s="400"/>
      <c r="E601" s="400"/>
      <c r="F601" s="400"/>
      <c r="G601" s="400"/>
      <c r="H601" s="400"/>
    </row>
    <row r="602" spans="1:8" ht="12" customHeight="1" x14ac:dyDescent="0.2">
      <c r="A602" s="364" t="str">
        <f>'PLANILHA ORÇAMENTARIA'!A155</f>
        <v>12.1.1</v>
      </c>
      <c r="B602" s="365"/>
      <c r="C602" s="370" t="str">
        <f>'PLANILHA ORÇAMENTARIA'!D155</f>
        <v>FORNECIMENTO E ASSENTAMENTO DE TUBO PVC RÍGIDO SOLDÁVEL, ÁGUA FRIA, DN 20 MM (1/2"), INCLUSIVE CONEXÕES</v>
      </c>
      <c r="D602" s="370"/>
      <c r="E602" s="370"/>
      <c r="F602" s="370"/>
      <c r="G602" s="370"/>
      <c r="H602" s="371"/>
    </row>
    <row r="603" spans="1:8" x14ac:dyDescent="0.2">
      <c r="A603" s="366"/>
      <c r="B603" s="367"/>
      <c r="C603" s="161" t="s">
        <v>740</v>
      </c>
      <c r="D603" s="163" t="str">
        <f>'PLANILHA ORÇAMENTARIA'!E155</f>
        <v>M</v>
      </c>
      <c r="E603" s="161"/>
      <c r="F603" s="161"/>
      <c r="G603" s="161"/>
      <c r="H603" s="162"/>
    </row>
    <row r="604" spans="1:8" x14ac:dyDescent="0.2">
      <c r="A604" s="366"/>
      <c r="B604" s="367"/>
      <c r="C604" s="161" t="s">
        <v>742</v>
      </c>
      <c r="D604" s="163">
        <f>'PLANILHA ORÇAMENTARIA'!F155</f>
        <v>35.15</v>
      </c>
      <c r="E604" s="161"/>
      <c r="F604" s="161"/>
      <c r="G604" s="161"/>
      <c r="H604" s="162"/>
    </row>
    <row r="605" spans="1:8" x14ac:dyDescent="0.2">
      <c r="A605" s="368"/>
      <c r="B605" s="369"/>
      <c r="C605" s="372" t="s">
        <v>947</v>
      </c>
      <c r="D605" s="373"/>
      <c r="E605" s="373"/>
      <c r="F605" s="373"/>
      <c r="G605" s="373"/>
      <c r="H605" s="374"/>
    </row>
    <row r="606" spans="1:8" ht="12" customHeight="1" x14ac:dyDescent="0.2">
      <c r="A606" s="364" t="str">
        <f>'PLANILHA ORÇAMENTARIA'!A156</f>
        <v>12.1.2</v>
      </c>
      <c r="B606" s="365"/>
      <c r="C606" s="370" t="str">
        <f>'PLANILHA ORÇAMENTARIA'!D156</f>
        <v>TUBO, PVC, SOLDÁVEL, DN 25MM - FORNECIMENTO E INSTALAÇÃO</v>
      </c>
      <c r="D606" s="370"/>
      <c r="E606" s="370"/>
      <c r="F606" s="370"/>
      <c r="G606" s="370"/>
      <c r="H606" s="371"/>
    </row>
    <row r="607" spans="1:8" x14ac:dyDescent="0.2">
      <c r="A607" s="366"/>
      <c r="B607" s="367"/>
      <c r="C607" s="161" t="s">
        <v>740</v>
      </c>
      <c r="D607" s="163" t="str">
        <f>'PLANILHA ORÇAMENTARIA'!E156</f>
        <v>M</v>
      </c>
      <c r="E607" s="161"/>
      <c r="F607" s="161"/>
      <c r="G607" s="161"/>
      <c r="H607" s="162"/>
    </row>
    <row r="608" spans="1:8" x14ac:dyDescent="0.2">
      <c r="A608" s="366"/>
      <c r="B608" s="367"/>
      <c r="C608" s="161" t="s">
        <v>742</v>
      </c>
      <c r="D608" s="163">
        <f>'PLANILHA ORÇAMENTARIA'!F156</f>
        <v>113.12</v>
      </c>
      <c r="E608" s="161"/>
      <c r="F608" s="161"/>
      <c r="G608" s="161"/>
      <c r="H608" s="162"/>
    </row>
    <row r="609" spans="1:8" x14ac:dyDescent="0.2">
      <c r="A609" s="368"/>
      <c r="B609" s="369"/>
      <c r="C609" s="372" t="s">
        <v>947</v>
      </c>
      <c r="D609" s="373"/>
      <c r="E609" s="373"/>
      <c r="F609" s="373"/>
      <c r="G609" s="373"/>
      <c r="H609" s="374"/>
    </row>
    <row r="610" spans="1:8" ht="12" customHeight="1" x14ac:dyDescent="0.2">
      <c r="A610" s="364" t="str">
        <f>'PLANILHA ORÇAMENTARIA'!A157</f>
        <v>12.1.3</v>
      </c>
      <c r="B610" s="365"/>
      <c r="C610" s="370" t="str">
        <f>'PLANILHA ORÇAMENTARIA'!D157</f>
        <v>FORNECIMENTO E ASSENTAMENTO DE TUBO PVC RÍGIDO SOLDÁVEL, ÁGUA FRIA, DN 50 MM (1.1/2"), INCLUSIVE CONEXÕES</v>
      </c>
      <c r="D610" s="370"/>
      <c r="E610" s="370"/>
      <c r="F610" s="370"/>
      <c r="G610" s="370"/>
      <c r="H610" s="371"/>
    </row>
    <row r="611" spans="1:8" x14ac:dyDescent="0.2">
      <c r="A611" s="366"/>
      <c r="B611" s="367"/>
      <c r="C611" s="161" t="s">
        <v>740</v>
      </c>
      <c r="D611" s="163" t="str">
        <f>'PLANILHA ORÇAMENTARIA'!E157</f>
        <v>M</v>
      </c>
      <c r="E611" s="161"/>
      <c r="F611" s="161"/>
      <c r="G611" s="161"/>
      <c r="H611" s="162"/>
    </row>
    <row r="612" spans="1:8" x14ac:dyDescent="0.2">
      <c r="A612" s="366"/>
      <c r="B612" s="367"/>
      <c r="C612" s="161" t="s">
        <v>742</v>
      </c>
      <c r="D612" s="163">
        <f>'PLANILHA ORÇAMENTARIA'!F157</f>
        <v>55.72</v>
      </c>
      <c r="E612" s="161"/>
      <c r="F612" s="161"/>
      <c r="G612" s="161"/>
      <c r="H612" s="162"/>
    </row>
    <row r="613" spans="1:8" x14ac:dyDescent="0.2">
      <c r="A613" s="368"/>
      <c r="B613" s="369"/>
      <c r="C613" s="372" t="s">
        <v>947</v>
      </c>
      <c r="D613" s="373"/>
      <c r="E613" s="373"/>
      <c r="F613" s="373"/>
      <c r="G613" s="373"/>
      <c r="H613" s="374"/>
    </row>
    <row r="614" spans="1:8" ht="12" customHeight="1" x14ac:dyDescent="0.2">
      <c r="A614" s="364" t="str">
        <f>'PLANILHA ORÇAMENTARIA'!A158</f>
        <v>12.1.4</v>
      </c>
      <c r="B614" s="365"/>
      <c r="C614" s="370" t="str">
        <f>'PLANILHA ORÇAMENTARIA'!D158</f>
        <v>FORNECIMENTO E ASSENTAMENTO DE TUBO PVC RÍGIDO SOLDÁVEL, ÁGUA FRIA, DN 75 MM (2.1/2"), INCLUSIVE CONEXÕES.</v>
      </c>
      <c r="D614" s="370"/>
      <c r="E614" s="370"/>
      <c r="F614" s="370"/>
      <c r="G614" s="370"/>
      <c r="H614" s="371"/>
    </row>
    <row r="615" spans="1:8" x14ac:dyDescent="0.2">
      <c r="A615" s="366"/>
      <c r="B615" s="367"/>
      <c r="C615" s="161" t="s">
        <v>740</v>
      </c>
      <c r="D615" s="163" t="str">
        <f>'PLANILHA ORÇAMENTARIA'!E158</f>
        <v>M</v>
      </c>
      <c r="E615" s="161"/>
      <c r="F615" s="161"/>
      <c r="G615" s="161"/>
      <c r="H615" s="162"/>
    </row>
    <row r="616" spans="1:8" x14ac:dyDescent="0.2">
      <c r="A616" s="366"/>
      <c r="B616" s="367"/>
      <c r="C616" s="161" t="s">
        <v>742</v>
      </c>
      <c r="D616" s="163">
        <f>'PLANILHA ORÇAMENTARIA'!F158</f>
        <v>52.89</v>
      </c>
      <c r="E616" s="161"/>
      <c r="F616" s="161"/>
      <c r="G616" s="161"/>
      <c r="H616" s="162"/>
    </row>
    <row r="617" spans="1:8" x14ac:dyDescent="0.2">
      <c r="A617" s="368"/>
      <c r="B617" s="369"/>
      <c r="C617" s="372" t="s">
        <v>947</v>
      </c>
      <c r="D617" s="373"/>
      <c r="E617" s="373"/>
      <c r="F617" s="373"/>
      <c r="G617" s="373"/>
      <c r="H617" s="374"/>
    </row>
    <row r="618" spans="1:8" ht="12" customHeight="1" x14ac:dyDescent="0.2">
      <c r="A618" s="364" t="str">
        <f>'PLANILHA ORÇAMENTARIA'!A159</f>
        <v>12.1.5</v>
      </c>
      <c r="B618" s="365"/>
      <c r="C618" s="370" t="str">
        <f>'PLANILHA ORÇAMENTARIA'!D159</f>
        <v>FORNECIMENTO E ASSENTAMENTO DE TUBO PVC RÍGIDO SOLDÁVEL, ÁGUA FRIA, DN 85 MM (3"), INCLUSIVE CONEXÕES.</v>
      </c>
      <c r="D618" s="370"/>
      <c r="E618" s="370"/>
      <c r="F618" s="370"/>
      <c r="G618" s="370"/>
      <c r="H618" s="371"/>
    </row>
    <row r="619" spans="1:8" x14ac:dyDescent="0.2">
      <c r="A619" s="366"/>
      <c r="B619" s="367"/>
      <c r="C619" s="161" t="s">
        <v>740</v>
      </c>
      <c r="D619" s="163" t="str">
        <f>'PLANILHA ORÇAMENTARIA'!E159</f>
        <v>M</v>
      </c>
      <c r="E619" s="161"/>
      <c r="F619" s="161"/>
      <c r="G619" s="161"/>
      <c r="H619" s="162"/>
    </row>
    <row r="620" spans="1:8" x14ac:dyDescent="0.2">
      <c r="A620" s="366"/>
      <c r="B620" s="367"/>
      <c r="C620" s="161" t="s">
        <v>742</v>
      </c>
      <c r="D620" s="163">
        <f>'PLANILHA ORÇAMENTARIA'!F159</f>
        <v>137.41999999999999</v>
      </c>
      <c r="E620" s="161"/>
      <c r="F620" s="161"/>
      <c r="G620" s="161"/>
      <c r="H620" s="162"/>
    </row>
    <row r="621" spans="1:8" x14ac:dyDescent="0.2">
      <c r="A621" s="368"/>
      <c r="B621" s="369"/>
      <c r="C621" s="372" t="s">
        <v>947</v>
      </c>
      <c r="D621" s="373"/>
      <c r="E621" s="373"/>
      <c r="F621" s="373"/>
      <c r="G621" s="373"/>
      <c r="H621" s="374"/>
    </row>
    <row r="622" spans="1:8" x14ac:dyDescent="0.2">
      <c r="A622" s="399" t="str">
        <f>'PLANILHA ORÇAMENTARIA'!A160</f>
        <v>12.2</v>
      </c>
      <c r="B622" s="399"/>
      <c r="C622" s="400" t="str">
        <f>'PLANILHA ORÇAMENTARIA'!D160</f>
        <v>REGISTROS</v>
      </c>
      <c r="D622" s="400"/>
      <c r="E622" s="400"/>
      <c r="F622" s="400"/>
      <c r="G622" s="400"/>
      <c r="H622" s="400"/>
    </row>
    <row r="623" spans="1:8" ht="12" customHeight="1" x14ac:dyDescent="0.2">
      <c r="A623" s="364" t="str">
        <f>'PLANILHA ORÇAMENTARIA'!A161</f>
        <v>12.2.1</v>
      </c>
      <c r="B623" s="365"/>
      <c r="C623" s="370" t="str">
        <f>'PLANILHA ORÇAMENTARIA'!D161</f>
        <v>REGISTRO DE GAVETA BRUTO, LATÃO, ROSCÁVEL, 1/2", COM ACABAMENTO E CANOPLA CROMADOS. FORNECIDO E INSTALADO</v>
      </c>
      <c r="D623" s="370"/>
      <c r="E623" s="370"/>
      <c r="F623" s="370"/>
      <c r="G623" s="370"/>
      <c r="H623" s="371"/>
    </row>
    <row r="624" spans="1:8" x14ac:dyDescent="0.2">
      <c r="A624" s="366"/>
      <c r="B624" s="367"/>
      <c r="C624" s="161" t="s">
        <v>740</v>
      </c>
      <c r="D624" s="163" t="str">
        <f>'PLANILHA ORÇAMENTARIA'!E161</f>
        <v>UN.</v>
      </c>
      <c r="E624" s="161"/>
      <c r="F624" s="161"/>
      <c r="G624" s="161"/>
      <c r="H624" s="162"/>
    </row>
    <row r="625" spans="1:8" x14ac:dyDescent="0.2">
      <c r="A625" s="366"/>
      <c r="B625" s="367"/>
      <c r="C625" s="161" t="s">
        <v>742</v>
      </c>
      <c r="D625" s="169">
        <f>'PLANILHA ORÇAMENTARIA'!F161</f>
        <v>1</v>
      </c>
      <c r="E625" s="161"/>
      <c r="F625" s="161"/>
      <c r="G625" s="161"/>
      <c r="H625" s="162"/>
    </row>
    <row r="626" spans="1:8" x14ac:dyDescent="0.2">
      <c r="A626" s="368"/>
      <c r="B626" s="369"/>
      <c r="C626" s="372" t="s">
        <v>947</v>
      </c>
      <c r="D626" s="373"/>
      <c r="E626" s="373"/>
      <c r="F626" s="373"/>
      <c r="G626" s="373"/>
      <c r="H626" s="374"/>
    </row>
    <row r="627" spans="1:8" ht="12" customHeight="1" x14ac:dyDescent="0.2">
      <c r="A627" s="364" t="str">
        <f>'PLANILHA ORÇAMENTARIA'!A162</f>
        <v>12.2.2</v>
      </c>
      <c r="B627" s="365"/>
      <c r="C627" s="370" t="str">
        <f>'PLANILHA ORÇAMENTARIA'!D162</f>
        <v>REGISTRO DE GAVETA BRUTO, LATÃO, ROSCÁVEL, 3/4", COM ACABAMENTO E CANOPLA CROMADOS. FORNECIDO E INSTALADO</v>
      </c>
      <c r="D627" s="370"/>
      <c r="E627" s="370"/>
      <c r="F627" s="370"/>
      <c r="G627" s="370"/>
      <c r="H627" s="371"/>
    </row>
    <row r="628" spans="1:8" x14ac:dyDescent="0.2">
      <c r="A628" s="366"/>
      <c r="B628" s="367"/>
      <c r="C628" s="161" t="s">
        <v>740</v>
      </c>
      <c r="D628" s="163" t="str">
        <f>'PLANILHA ORÇAMENTARIA'!E162</f>
        <v>UN.</v>
      </c>
      <c r="E628" s="161"/>
      <c r="F628" s="161"/>
      <c r="G628" s="161"/>
      <c r="H628" s="162"/>
    </row>
    <row r="629" spans="1:8" x14ac:dyDescent="0.2">
      <c r="A629" s="366"/>
      <c r="B629" s="367"/>
      <c r="C629" s="161" t="s">
        <v>742</v>
      </c>
      <c r="D629" s="169">
        <f>'PLANILHA ORÇAMENTARIA'!F162</f>
        <v>18</v>
      </c>
      <c r="E629" s="161"/>
      <c r="F629" s="161"/>
      <c r="G629" s="161"/>
      <c r="H629" s="162"/>
    </row>
    <row r="630" spans="1:8" x14ac:dyDescent="0.2">
      <c r="A630" s="368"/>
      <c r="B630" s="369"/>
      <c r="C630" s="372" t="s">
        <v>947</v>
      </c>
      <c r="D630" s="373"/>
      <c r="E630" s="373"/>
      <c r="F630" s="373"/>
      <c r="G630" s="373"/>
      <c r="H630" s="374"/>
    </row>
    <row r="631" spans="1:8" ht="12" customHeight="1" x14ac:dyDescent="0.2">
      <c r="A631" s="364" t="str">
        <f>'PLANILHA ORÇAMENTARIA'!A163</f>
        <v>12.2.3</v>
      </c>
      <c r="B631" s="365"/>
      <c r="C631" s="370" t="str">
        <f>'PLANILHA ORÇAMENTARIA'!D163</f>
        <v>REGISTRO DE GAVETA BRUTO, LATÃO, ROSCÁVEL, 2 1/2",  FORNECIMENTO E INSTALAÇÃO.</v>
      </c>
      <c r="D631" s="370"/>
      <c r="E631" s="370"/>
      <c r="F631" s="370"/>
      <c r="G631" s="370"/>
      <c r="H631" s="371"/>
    </row>
    <row r="632" spans="1:8" x14ac:dyDescent="0.2">
      <c r="A632" s="366"/>
      <c r="B632" s="367"/>
      <c r="C632" s="161" t="s">
        <v>740</v>
      </c>
      <c r="D632" s="163" t="str">
        <f>'PLANILHA ORÇAMENTARIA'!E163</f>
        <v>UN.</v>
      </c>
      <c r="E632" s="161"/>
      <c r="F632" s="161"/>
      <c r="G632" s="161"/>
      <c r="H632" s="162"/>
    </row>
    <row r="633" spans="1:8" x14ac:dyDescent="0.2">
      <c r="A633" s="366"/>
      <c r="B633" s="367"/>
      <c r="C633" s="161" t="s">
        <v>742</v>
      </c>
      <c r="D633" s="169">
        <f>'PLANILHA ORÇAMENTARIA'!F163</f>
        <v>2</v>
      </c>
      <c r="E633" s="161"/>
      <c r="F633" s="161"/>
      <c r="G633" s="161"/>
      <c r="H633" s="162"/>
    </row>
    <row r="634" spans="1:8" x14ac:dyDescent="0.2">
      <c r="A634" s="368"/>
      <c r="B634" s="369"/>
      <c r="C634" s="372" t="s">
        <v>947</v>
      </c>
      <c r="D634" s="373"/>
      <c r="E634" s="373"/>
      <c r="F634" s="373"/>
      <c r="G634" s="373"/>
      <c r="H634" s="374"/>
    </row>
    <row r="635" spans="1:8" ht="12" customHeight="1" x14ac:dyDescent="0.2">
      <c r="A635" s="364" t="str">
        <f>'PLANILHA ORÇAMENTARIA'!A164</f>
        <v>12.2.4</v>
      </c>
      <c r="B635" s="365"/>
      <c r="C635" s="370" t="str">
        <f>'PLANILHA ORÇAMENTARIA'!D164</f>
        <v>REGISTRO DE GAVETA BRUTO, LATÃO, ROSCÁVEL, 3 1/2",  FORNECIMENTO E INSTALAÇÃO.</v>
      </c>
      <c r="D635" s="370"/>
      <c r="E635" s="370"/>
      <c r="F635" s="370"/>
      <c r="G635" s="370"/>
      <c r="H635" s="371"/>
    </row>
    <row r="636" spans="1:8" x14ac:dyDescent="0.2">
      <c r="A636" s="366"/>
      <c r="B636" s="367"/>
      <c r="C636" s="161" t="s">
        <v>740</v>
      </c>
      <c r="D636" s="163" t="str">
        <f>'PLANILHA ORÇAMENTARIA'!E164</f>
        <v>UN.</v>
      </c>
      <c r="E636" s="161"/>
      <c r="F636" s="161"/>
      <c r="G636" s="161"/>
      <c r="H636" s="162"/>
    </row>
    <row r="637" spans="1:8" x14ac:dyDescent="0.2">
      <c r="A637" s="366"/>
      <c r="B637" s="367"/>
      <c r="C637" s="161" t="s">
        <v>742</v>
      </c>
      <c r="D637" s="169">
        <f>'PLANILHA ORÇAMENTARIA'!F164</f>
        <v>3</v>
      </c>
      <c r="E637" s="161"/>
      <c r="F637" s="161"/>
      <c r="G637" s="161"/>
      <c r="H637" s="162"/>
    </row>
    <row r="638" spans="1:8" x14ac:dyDescent="0.2">
      <c r="A638" s="368"/>
      <c r="B638" s="369"/>
      <c r="C638" s="372" t="s">
        <v>947</v>
      </c>
      <c r="D638" s="373"/>
      <c r="E638" s="373"/>
      <c r="F638" s="373"/>
      <c r="G638" s="373"/>
      <c r="H638" s="374"/>
    </row>
    <row r="639" spans="1:8" ht="12" customHeight="1" x14ac:dyDescent="0.2">
      <c r="A639" s="364" t="str">
        <f>'PLANILHA ORÇAMENTARIA'!A165</f>
        <v>12.2.5</v>
      </c>
      <c r="B639" s="365"/>
      <c r="C639" s="370" t="str">
        <f>'PLANILHA ORÇAMENTARIA'!D165</f>
        <v>REGISTRO DE PRESSÃO BRUTO, LATÃO, ROSCÁVEL, 3/4", COM ACABAMENTO E CANOPLA CROMADOS. FORNECIDO E INSTALADO</v>
      </c>
      <c r="D639" s="370"/>
      <c r="E639" s="370"/>
      <c r="F639" s="370"/>
      <c r="G639" s="370"/>
      <c r="H639" s="371"/>
    </row>
    <row r="640" spans="1:8" x14ac:dyDescent="0.2">
      <c r="A640" s="366"/>
      <c r="B640" s="367"/>
      <c r="C640" s="161" t="s">
        <v>740</v>
      </c>
      <c r="D640" s="163" t="str">
        <f>'PLANILHA ORÇAMENTARIA'!E165</f>
        <v>UN.</v>
      </c>
      <c r="E640" s="161"/>
      <c r="F640" s="161"/>
      <c r="G640" s="161"/>
      <c r="H640" s="162"/>
    </row>
    <row r="641" spans="1:8" x14ac:dyDescent="0.2">
      <c r="A641" s="366"/>
      <c r="B641" s="367"/>
      <c r="C641" s="161" t="s">
        <v>742</v>
      </c>
      <c r="D641" s="169">
        <f>'PLANILHA ORÇAMENTARIA'!F165</f>
        <v>8</v>
      </c>
      <c r="E641" s="161"/>
      <c r="F641" s="161"/>
      <c r="G641" s="161"/>
      <c r="H641" s="162"/>
    </row>
    <row r="642" spans="1:8" x14ac:dyDescent="0.2">
      <c r="A642" s="368"/>
      <c r="B642" s="369"/>
      <c r="C642" s="372" t="s">
        <v>947</v>
      </c>
      <c r="D642" s="373"/>
      <c r="E642" s="373"/>
      <c r="F642" s="373"/>
      <c r="G642" s="373"/>
      <c r="H642" s="374"/>
    </row>
    <row r="643" spans="1:8" x14ac:dyDescent="0.2">
      <c r="A643" s="379">
        <f>'PLANILHA ORÇAMENTARIA'!A167</f>
        <v>13</v>
      </c>
      <c r="B643" s="379"/>
      <c r="C643" s="380" t="str">
        <f>'PLANILHA ORÇAMENTARIA'!D167</f>
        <v>DRENAGEM DE ÁGUAS PLUVIAIS</v>
      </c>
      <c r="D643" s="380"/>
      <c r="E643" s="380"/>
      <c r="F643" s="380"/>
      <c r="G643" s="380"/>
      <c r="H643" s="380"/>
    </row>
    <row r="644" spans="1:8" x14ac:dyDescent="0.2">
      <c r="A644" s="399" t="str">
        <f>'PLANILHA ORÇAMENTARIA'!A168</f>
        <v>13.1</v>
      </c>
      <c r="B644" s="399"/>
      <c r="C644" s="400" t="str">
        <f>'PLANILHA ORÇAMENTARIA'!D168</f>
        <v>TUBULAÇÕES E CONEXÕES DE PVC</v>
      </c>
      <c r="D644" s="400"/>
      <c r="E644" s="400"/>
      <c r="F644" s="400"/>
      <c r="G644" s="400"/>
      <c r="H644" s="400"/>
    </row>
    <row r="645" spans="1:8" ht="12" customHeight="1" x14ac:dyDescent="0.2">
      <c r="A645" s="364" t="str">
        <f>'PLANILHA ORÇAMENTARIA'!A169</f>
        <v>13.1.1</v>
      </c>
      <c r="B645" s="365"/>
      <c r="C645" s="370" t="str">
        <f>'PLANILHA ORÇAMENTARIA'!D169</f>
        <v>FORNECIMENTO E ASSENTAMENTO DE TUBO PVC RÍGIDO, DRENAGEM/PLUVIAL, PBV - SÉRIE NORMAL, DN 75 MM DN 3", INCLUSIVE CONEXÕES.</v>
      </c>
      <c r="D645" s="370"/>
      <c r="E645" s="370"/>
      <c r="F645" s="370"/>
      <c r="G645" s="370"/>
      <c r="H645" s="371"/>
    </row>
    <row r="646" spans="1:8" x14ac:dyDescent="0.2">
      <c r="A646" s="366"/>
      <c r="B646" s="367"/>
      <c r="C646" s="161" t="s">
        <v>740</v>
      </c>
      <c r="D646" s="163" t="str">
        <f>'PLANILHA ORÇAMENTARIA'!E169</f>
        <v>M</v>
      </c>
      <c r="E646" s="161"/>
      <c r="F646" s="161"/>
      <c r="G646" s="161"/>
      <c r="H646" s="162"/>
    </row>
    <row r="647" spans="1:8" x14ac:dyDescent="0.2">
      <c r="A647" s="366"/>
      <c r="B647" s="367"/>
      <c r="C647" s="161" t="s">
        <v>742</v>
      </c>
      <c r="D647" s="163">
        <f>'PLANILHA ORÇAMENTARIA'!F169</f>
        <v>58.25</v>
      </c>
      <c r="E647" s="161"/>
      <c r="F647" s="161"/>
      <c r="G647" s="161"/>
      <c r="H647" s="162"/>
    </row>
    <row r="648" spans="1:8" x14ac:dyDescent="0.2">
      <c r="A648" s="368"/>
      <c r="B648" s="369"/>
      <c r="C648" s="372" t="s">
        <v>947</v>
      </c>
      <c r="D648" s="373"/>
      <c r="E648" s="373"/>
      <c r="F648" s="373"/>
      <c r="G648" s="373"/>
      <c r="H648" s="374"/>
    </row>
    <row r="649" spans="1:8" ht="12" customHeight="1" x14ac:dyDescent="0.2">
      <c r="A649" s="364" t="str">
        <f>'PLANILHA ORÇAMENTARIA'!A170</f>
        <v>13.1.2</v>
      </c>
      <c r="B649" s="365"/>
      <c r="C649" s="370" t="str">
        <f>'PLANILHA ORÇAMENTARIA'!D170</f>
        <v>FORNECIMENTO E ASSENTAMENTO DE TUBO PVC RÍGIDO, DRENAGEM/PLUVIAL, PBV - SÉRIE NORMAL, DN 100 MM (4"), INCLUSIVE CONEXÕES.</v>
      </c>
      <c r="D649" s="370"/>
      <c r="E649" s="370"/>
      <c r="F649" s="370"/>
      <c r="G649" s="370"/>
      <c r="H649" s="371"/>
    </row>
    <row r="650" spans="1:8" x14ac:dyDescent="0.2">
      <c r="A650" s="366"/>
      <c r="B650" s="367"/>
      <c r="C650" s="161" t="s">
        <v>740</v>
      </c>
      <c r="D650" s="163" t="str">
        <f>'PLANILHA ORÇAMENTARIA'!E170</f>
        <v>M</v>
      </c>
      <c r="E650" s="161"/>
      <c r="F650" s="161"/>
      <c r="G650" s="161"/>
      <c r="H650" s="162"/>
    </row>
    <row r="651" spans="1:8" x14ac:dyDescent="0.2">
      <c r="A651" s="366"/>
      <c r="B651" s="367"/>
      <c r="C651" s="161" t="s">
        <v>742</v>
      </c>
      <c r="D651" s="163">
        <f>'PLANILHA ORÇAMENTARIA'!F170</f>
        <v>33.56</v>
      </c>
      <c r="E651" s="161"/>
      <c r="F651" s="161"/>
      <c r="G651" s="161"/>
      <c r="H651" s="162"/>
    </row>
    <row r="652" spans="1:8" x14ac:dyDescent="0.2">
      <c r="A652" s="368"/>
      <c r="B652" s="369"/>
      <c r="C652" s="372" t="s">
        <v>947</v>
      </c>
      <c r="D652" s="373"/>
      <c r="E652" s="373"/>
      <c r="F652" s="373"/>
      <c r="G652" s="373"/>
      <c r="H652" s="374"/>
    </row>
    <row r="653" spans="1:8" ht="12" customHeight="1" x14ac:dyDescent="0.2">
      <c r="A653" s="364" t="str">
        <f>'PLANILHA ORÇAMENTARIA'!A171</f>
        <v>13.1.3</v>
      </c>
      <c r="B653" s="365"/>
      <c r="C653" s="370" t="str">
        <f>'PLANILHA ORÇAMENTARIA'!D171</f>
        <v>FORNECIMENTO E ASSENTAMENTO DE TUBO PVC RÍGIDO, DRENAGEM/PLUVIAL, PBV - SÉRIE NORMAL, DN 150 MM (6"), INCLUSIVE CONEXÕES</v>
      </c>
      <c r="D653" s="370"/>
      <c r="E653" s="370"/>
      <c r="F653" s="370"/>
      <c r="G653" s="370"/>
      <c r="H653" s="371"/>
    </row>
    <row r="654" spans="1:8" x14ac:dyDescent="0.2">
      <c r="A654" s="366"/>
      <c r="B654" s="367"/>
      <c r="C654" s="161" t="s">
        <v>740</v>
      </c>
      <c r="D654" s="163" t="str">
        <f>'PLANILHA ORÇAMENTARIA'!E171</f>
        <v>M</v>
      </c>
      <c r="E654" s="161"/>
      <c r="F654" s="161"/>
      <c r="G654" s="161"/>
      <c r="H654" s="162"/>
    </row>
    <row r="655" spans="1:8" x14ac:dyDescent="0.2">
      <c r="A655" s="366"/>
      <c r="B655" s="367"/>
      <c r="C655" s="161" t="s">
        <v>742</v>
      </c>
      <c r="D655" s="163">
        <f>'PLANILHA ORÇAMENTARIA'!F171</f>
        <v>63.06</v>
      </c>
      <c r="E655" s="161"/>
      <c r="F655" s="161"/>
      <c r="G655" s="161"/>
      <c r="H655" s="162"/>
    </row>
    <row r="656" spans="1:8" x14ac:dyDescent="0.2">
      <c r="A656" s="368"/>
      <c r="B656" s="369"/>
      <c r="C656" s="372" t="s">
        <v>947</v>
      </c>
      <c r="D656" s="373"/>
      <c r="E656" s="373"/>
      <c r="F656" s="373"/>
      <c r="G656" s="373"/>
      <c r="H656" s="374"/>
    </row>
    <row r="657" spans="1:8" ht="12" customHeight="1" x14ac:dyDescent="0.2">
      <c r="A657" s="364" t="str">
        <f>'PLANILHA ORÇAMENTARIA'!A172</f>
        <v>13.1.4</v>
      </c>
      <c r="B657" s="365"/>
      <c r="C657" s="370" t="str">
        <f>'PLANILHA ORÇAMENTARIA'!D172</f>
        <v>FORNECIMENTO E ASSENTAMENTO DE TUBO PVC RÍGIDO, DN 250 MM (10"), INCLUSIVE CONEXÕES</v>
      </c>
      <c r="D657" s="370"/>
      <c r="E657" s="370"/>
      <c r="F657" s="370"/>
      <c r="G657" s="370"/>
      <c r="H657" s="371"/>
    </row>
    <row r="658" spans="1:8" x14ac:dyDescent="0.2">
      <c r="A658" s="366"/>
      <c r="B658" s="367"/>
      <c r="C658" s="161" t="s">
        <v>740</v>
      </c>
      <c r="D658" s="171" t="str">
        <f>'PLANILHA ORÇAMENTARIA'!E172</f>
        <v>M</v>
      </c>
      <c r="E658" s="161"/>
      <c r="F658" s="161"/>
      <c r="G658" s="161"/>
      <c r="H658" s="162"/>
    </row>
    <row r="659" spans="1:8" x14ac:dyDescent="0.2">
      <c r="A659" s="366"/>
      <c r="B659" s="367"/>
      <c r="C659" s="161" t="s">
        <v>742</v>
      </c>
      <c r="D659" s="171">
        <f>'PLANILHA ORÇAMENTARIA'!F172</f>
        <v>33.409999999999997</v>
      </c>
      <c r="E659" s="161"/>
      <c r="F659" s="161"/>
      <c r="G659" s="161"/>
      <c r="H659" s="162"/>
    </row>
    <row r="660" spans="1:8" x14ac:dyDescent="0.2">
      <c r="A660" s="368"/>
      <c r="B660" s="369"/>
      <c r="C660" s="372" t="s">
        <v>947</v>
      </c>
      <c r="D660" s="373"/>
      <c r="E660" s="373"/>
      <c r="F660" s="373"/>
      <c r="G660" s="373"/>
      <c r="H660" s="374"/>
    </row>
    <row r="661" spans="1:8" ht="12" customHeight="1" x14ac:dyDescent="0.2">
      <c r="A661" s="364" t="str">
        <f>'PLANILHA ORÇAMENTARIA'!A173</f>
        <v>13.1.5</v>
      </c>
      <c r="B661" s="365"/>
      <c r="C661" s="370" t="str">
        <f>'PLANILHA ORÇAMENTARIA'!D173</f>
        <v>CAIXA ENTERRADA HIDRÁULICA RETANGULAR, EM ALVENARIA COM BLOCOS DE CONC RETO, DIMENSÕES INTERNAS: 0,8X0,8X0,6 M PARA REDE DE DRENAGEM. AF_05/2018</v>
      </c>
      <c r="D661" s="370"/>
      <c r="E661" s="370"/>
      <c r="F661" s="370"/>
      <c r="G661" s="370"/>
      <c r="H661" s="371"/>
    </row>
    <row r="662" spans="1:8" x14ac:dyDescent="0.2">
      <c r="A662" s="366"/>
      <c r="B662" s="367"/>
      <c r="C662" s="381"/>
      <c r="D662" s="381"/>
      <c r="E662" s="381"/>
      <c r="F662" s="381"/>
      <c r="G662" s="381"/>
      <c r="H662" s="382"/>
    </row>
    <row r="663" spans="1:8" x14ac:dyDescent="0.2">
      <c r="A663" s="366"/>
      <c r="B663" s="367"/>
      <c r="C663" s="161" t="s">
        <v>740</v>
      </c>
      <c r="D663" s="163" t="str">
        <f>'PLANILHA ORÇAMENTARIA'!E173</f>
        <v>UN.</v>
      </c>
      <c r="E663" s="161"/>
      <c r="F663" s="161"/>
      <c r="G663" s="161"/>
      <c r="H663" s="162"/>
    </row>
    <row r="664" spans="1:8" x14ac:dyDescent="0.2">
      <c r="A664" s="366"/>
      <c r="B664" s="367"/>
      <c r="C664" s="161" t="s">
        <v>742</v>
      </c>
      <c r="D664" s="169">
        <f>'PLANILHA ORÇAMENTARIA'!F173</f>
        <v>6</v>
      </c>
      <c r="E664" s="161"/>
      <c r="F664" s="161"/>
      <c r="G664" s="161"/>
      <c r="H664" s="162"/>
    </row>
    <row r="665" spans="1:8" x14ac:dyDescent="0.2">
      <c r="A665" s="368"/>
      <c r="B665" s="369"/>
      <c r="C665" s="372" t="s">
        <v>947</v>
      </c>
      <c r="D665" s="373"/>
      <c r="E665" s="373"/>
      <c r="F665" s="373"/>
      <c r="G665" s="373"/>
      <c r="H665" s="374"/>
    </row>
    <row r="666" spans="1:8" x14ac:dyDescent="0.2">
      <c r="A666" s="399" t="str">
        <f>'PLANILHA ORÇAMENTARIA'!A174</f>
        <v>13.2</v>
      </c>
      <c r="B666" s="399"/>
      <c r="C666" s="400" t="str">
        <f>'PLANILHA ORÇAMENTARIA'!D174</f>
        <v>ACESSÓRIOS</v>
      </c>
      <c r="D666" s="400"/>
      <c r="E666" s="400"/>
      <c r="F666" s="400"/>
      <c r="G666" s="400"/>
      <c r="H666" s="400"/>
    </row>
    <row r="667" spans="1:8" x14ac:dyDescent="0.2">
      <c r="A667" s="364" t="str">
        <f>'PLANILHA ORÇAMENTARIA'!A175</f>
        <v>13.2.1</v>
      </c>
      <c r="B667" s="365"/>
      <c r="C667" s="370" t="str">
        <f>'PLANILHA ORÇAMENTARIA'!D175</f>
        <v>CANALETA PARA DRENAGEM, PRÉ-MOLDADA, TIPO MEIA CANA, DIÂMETRO 30CM, EXCLUSIVE TAMPA, INCLUSIVE ASSENTAMENTO EM ARGAMASSA, TRAÇO 1:3 (CIMENTO E AREIA), ESCAVAÇÃO, TRANSPORTE E RETIRADA DO MATERIAL ESCAVADO (EM CAÇAMBA) - CAPTAÇÃO DOS TALUDES</v>
      </c>
      <c r="D667" s="370"/>
      <c r="E667" s="370"/>
      <c r="F667" s="370"/>
      <c r="G667" s="370"/>
      <c r="H667" s="371"/>
    </row>
    <row r="668" spans="1:8" x14ac:dyDescent="0.2">
      <c r="A668" s="366"/>
      <c r="B668" s="367"/>
      <c r="C668" s="161" t="s">
        <v>740</v>
      </c>
      <c r="D668" s="252" t="str">
        <f>'PLANILHA ORÇAMENTARIA'!E172</f>
        <v>M</v>
      </c>
      <c r="E668" s="161"/>
      <c r="F668" s="161"/>
      <c r="G668" s="161"/>
      <c r="H668" s="162"/>
    </row>
    <row r="669" spans="1:8" x14ac:dyDescent="0.2">
      <c r="A669" s="366"/>
      <c r="B669" s="367"/>
      <c r="C669" s="161" t="s">
        <v>742</v>
      </c>
      <c r="D669" s="169">
        <f>'PLANILHA ORÇAMENTARIA'!F175</f>
        <v>66.150000000000006</v>
      </c>
      <c r="E669" s="161"/>
      <c r="F669" s="161"/>
      <c r="G669" s="161"/>
      <c r="H669" s="162"/>
    </row>
    <row r="670" spans="1:8" x14ac:dyDescent="0.2">
      <c r="A670" s="368"/>
      <c r="B670" s="369"/>
      <c r="C670" s="372" t="s">
        <v>1088</v>
      </c>
      <c r="D670" s="373"/>
      <c r="E670" s="373"/>
      <c r="F670" s="373"/>
      <c r="G670" s="373"/>
      <c r="H670" s="374"/>
    </row>
    <row r="671" spans="1:8" ht="12" customHeight="1" x14ac:dyDescent="0.2">
      <c r="A671" s="364" t="str">
        <f>'PLANILHA ORÇAMENTARIA'!A176</f>
        <v>13.2.2</v>
      </c>
      <c r="B671" s="365"/>
      <c r="C671" s="370" t="str">
        <f>'PLANILHA ORÇAMENTARIA'!D176</f>
        <v>RALO HEMISFÉRICO (FORMATO ABACAXI) DE FERRO FUNDIDO, Ø75MM, FORNECIMENTO E INSTALAÇÃO</v>
      </c>
      <c r="D671" s="370"/>
      <c r="E671" s="370"/>
      <c r="F671" s="370"/>
      <c r="G671" s="370"/>
      <c r="H671" s="371"/>
    </row>
    <row r="672" spans="1:8" x14ac:dyDescent="0.2">
      <c r="A672" s="366"/>
      <c r="B672" s="367"/>
      <c r="C672" s="161" t="s">
        <v>740</v>
      </c>
      <c r="D672" s="171" t="str">
        <f>'PLANILHA ORÇAMENTARIA'!E176</f>
        <v>UN.</v>
      </c>
      <c r="E672" s="161"/>
      <c r="F672" s="161"/>
      <c r="G672" s="161"/>
      <c r="H672" s="162"/>
    </row>
    <row r="673" spans="1:8" x14ac:dyDescent="0.2">
      <c r="A673" s="366"/>
      <c r="B673" s="367"/>
      <c r="C673" s="161" t="s">
        <v>742</v>
      </c>
      <c r="D673" s="169">
        <f>'PLANILHA ORÇAMENTARIA'!F176</f>
        <v>14</v>
      </c>
      <c r="E673" s="161"/>
      <c r="F673" s="161"/>
      <c r="G673" s="161"/>
      <c r="H673" s="162"/>
    </row>
    <row r="674" spans="1:8" x14ac:dyDescent="0.2">
      <c r="A674" s="368"/>
      <c r="B674" s="369"/>
      <c r="C674" s="372" t="s">
        <v>947</v>
      </c>
      <c r="D674" s="373"/>
      <c r="E674" s="373"/>
      <c r="F674" s="373"/>
      <c r="G674" s="373"/>
      <c r="H674" s="374"/>
    </row>
    <row r="675" spans="1:8" ht="12" customHeight="1" x14ac:dyDescent="0.2">
      <c r="A675" s="364" t="str">
        <f>'PLANILHA ORÇAMENTARIA'!A177</f>
        <v>13.2.3</v>
      </c>
      <c r="B675" s="365"/>
      <c r="C675" s="370" t="str">
        <f>'PLANILHA ORÇAMENTARIA'!D177</f>
        <v>RALO HEMISFÉRICO (FORMATO ABACAXI) DE FERRO FUNDIDO, Ø100MM, FORNECIMENTO E INSTALAÇÃO</v>
      </c>
      <c r="D675" s="370"/>
      <c r="E675" s="370"/>
      <c r="F675" s="370"/>
      <c r="G675" s="370"/>
      <c r="H675" s="371"/>
    </row>
    <row r="676" spans="1:8" x14ac:dyDescent="0.2">
      <c r="A676" s="366"/>
      <c r="B676" s="367"/>
      <c r="C676" s="161" t="s">
        <v>740</v>
      </c>
      <c r="D676" s="163" t="str">
        <f>'PLANILHA ORÇAMENTARIA'!E177</f>
        <v>UN.</v>
      </c>
      <c r="E676" s="161"/>
      <c r="F676" s="161"/>
      <c r="G676" s="161"/>
      <c r="H676" s="162"/>
    </row>
    <row r="677" spans="1:8" x14ac:dyDescent="0.2">
      <c r="A677" s="366"/>
      <c r="B677" s="367"/>
      <c r="C677" s="161" t="s">
        <v>742</v>
      </c>
      <c r="D677" s="169">
        <f>'PLANILHA ORÇAMENTARIA'!F177</f>
        <v>2</v>
      </c>
      <c r="E677" s="161"/>
      <c r="F677" s="161"/>
      <c r="G677" s="161"/>
      <c r="H677" s="162"/>
    </row>
    <row r="678" spans="1:8" x14ac:dyDescent="0.2">
      <c r="A678" s="368"/>
      <c r="B678" s="369"/>
      <c r="C678" s="372" t="s">
        <v>947</v>
      </c>
      <c r="D678" s="373"/>
      <c r="E678" s="373"/>
      <c r="F678" s="373"/>
      <c r="G678" s="373"/>
      <c r="H678" s="374"/>
    </row>
    <row r="679" spans="1:8" x14ac:dyDescent="0.2">
      <c r="A679" s="379">
        <f>'PLANILHA ORÇAMENTARIA'!A179</f>
        <v>14</v>
      </c>
      <c r="B679" s="379"/>
      <c r="C679" s="380" t="str">
        <f>'PLANILHA ORÇAMENTARIA'!D179</f>
        <v xml:space="preserve">INSTALAÇÃO SANITÁRIA </v>
      </c>
      <c r="D679" s="380"/>
      <c r="E679" s="380"/>
      <c r="F679" s="380"/>
      <c r="G679" s="380"/>
      <c r="H679" s="380"/>
    </row>
    <row r="680" spans="1:8" ht="12" customHeight="1" x14ac:dyDescent="0.2">
      <c r="A680" s="364" t="str">
        <f>'PLANILHA ORÇAMENTARIA'!A180</f>
        <v>14.1</v>
      </c>
      <c r="B680" s="365"/>
      <c r="C680" s="370" t="str">
        <f>'PLANILHA ORÇAMENTARIA'!D180</f>
        <v>TUBO PVC, SERIE NORMAL, ESGOTO PREDIAL, DN 50 MM, FORNECIDO E INSTALADO EM RAMAL DE DESCARGA OU RAMAL DE ESGOTO SANITÁRIO</v>
      </c>
      <c r="D680" s="370"/>
      <c r="E680" s="370"/>
      <c r="F680" s="370"/>
      <c r="G680" s="370"/>
      <c r="H680" s="371"/>
    </row>
    <row r="681" spans="1:8" x14ac:dyDescent="0.2">
      <c r="A681" s="366"/>
      <c r="B681" s="367"/>
      <c r="C681" s="161" t="s">
        <v>740</v>
      </c>
      <c r="D681" s="163" t="str">
        <f>'PLANILHA ORÇAMENTARIA'!E180</f>
        <v>M</v>
      </c>
      <c r="E681" s="161"/>
      <c r="F681" s="161"/>
      <c r="G681" s="161"/>
      <c r="H681" s="162"/>
    </row>
    <row r="682" spans="1:8" x14ac:dyDescent="0.2">
      <c r="A682" s="366"/>
      <c r="B682" s="367"/>
      <c r="C682" s="161" t="s">
        <v>742</v>
      </c>
      <c r="D682" s="163">
        <f>'PLANILHA ORÇAMENTARIA'!F180</f>
        <v>87.99</v>
      </c>
      <c r="E682" s="161"/>
      <c r="F682" s="161"/>
      <c r="G682" s="161"/>
      <c r="H682" s="162"/>
    </row>
    <row r="683" spans="1:8" x14ac:dyDescent="0.2">
      <c r="A683" s="368"/>
      <c r="B683" s="369"/>
      <c r="C683" s="372" t="s">
        <v>947</v>
      </c>
      <c r="D683" s="373"/>
      <c r="E683" s="373"/>
      <c r="F683" s="373"/>
      <c r="G683" s="373"/>
      <c r="H683" s="374"/>
    </row>
    <row r="684" spans="1:8" ht="12" customHeight="1" x14ac:dyDescent="0.2">
      <c r="A684" s="364" t="str">
        <f>'PLANILHA ORÇAMENTARIA'!A181</f>
        <v>14.2</v>
      </c>
      <c r="B684" s="365"/>
      <c r="C684" s="370" t="str">
        <f>'PLANILHA ORÇAMENTARIA'!D181</f>
        <v>TUBO PVC, SÉRIE R, DN 75 MM, FORNECIDO E INSTALADO</v>
      </c>
      <c r="D684" s="370"/>
      <c r="E684" s="370"/>
      <c r="F684" s="370"/>
      <c r="G684" s="370"/>
      <c r="H684" s="371"/>
    </row>
    <row r="685" spans="1:8" x14ac:dyDescent="0.2">
      <c r="A685" s="366"/>
      <c r="B685" s="367"/>
      <c r="C685" s="161" t="s">
        <v>740</v>
      </c>
      <c r="D685" s="163" t="str">
        <f>'PLANILHA ORÇAMENTARIA'!E181</f>
        <v>M</v>
      </c>
      <c r="E685" s="161"/>
      <c r="F685" s="161"/>
      <c r="G685" s="161"/>
      <c r="H685" s="162"/>
    </row>
    <row r="686" spans="1:8" x14ac:dyDescent="0.2">
      <c r="A686" s="366"/>
      <c r="B686" s="367"/>
      <c r="C686" s="161" t="s">
        <v>742</v>
      </c>
      <c r="D686" s="163">
        <f>'PLANILHA ORÇAMENTARIA'!F181</f>
        <v>14.22</v>
      </c>
      <c r="E686" s="161"/>
      <c r="F686" s="161"/>
      <c r="G686" s="161"/>
      <c r="H686" s="162"/>
    </row>
    <row r="687" spans="1:8" x14ac:dyDescent="0.2">
      <c r="A687" s="368"/>
      <c r="B687" s="369"/>
      <c r="C687" s="372" t="s">
        <v>947</v>
      </c>
      <c r="D687" s="373"/>
      <c r="E687" s="373"/>
      <c r="F687" s="373"/>
      <c r="G687" s="373"/>
      <c r="H687" s="374"/>
    </row>
    <row r="688" spans="1:8" ht="12" customHeight="1" x14ac:dyDescent="0.2">
      <c r="A688" s="364" t="str">
        <f>'PLANILHA ORÇAMENTARIA'!A182</f>
        <v>14.3</v>
      </c>
      <c r="B688" s="365"/>
      <c r="C688" s="370" t="str">
        <f>'PLANILHA ORÇAMENTARIA'!D182</f>
        <v>TUBO PVC, SERIE NORMAL, ESGOTO PREDIAL, DN 100 MM, FORNECIDO E INSTALADO EM RAMAL DE DESCARGA OU RAMAL DE ESGOTO SANITÁRIO</v>
      </c>
      <c r="D688" s="370"/>
      <c r="E688" s="370"/>
      <c r="F688" s="370"/>
      <c r="G688" s="370"/>
      <c r="H688" s="371"/>
    </row>
    <row r="689" spans="1:8" x14ac:dyDescent="0.2">
      <c r="A689" s="366"/>
      <c r="B689" s="367"/>
      <c r="C689" s="161" t="s">
        <v>740</v>
      </c>
      <c r="D689" s="163" t="str">
        <f>'PLANILHA ORÇAMENTARIA'!E182</f>
        <v>M</v>
      </c>
      <c r="E689" s="161"/>
      <c r="F689" s="161"/>
      <c r="G689" s="161"/>
      <c r="H689" s="162"/>
    </row>
    <row r="690" spans="1:8" x14ac:dyDescent="0.2">
      <c r="A690" s="366"/>
      <c r="B690" s="367"/>
      <c r="C690" s="161" t="s">
        <v>742</v>
      </c>
      <c r="D690" s="169">
        <f>'PLANILHA ORÇAMENTARIA'!F182</f>
        <v>93.8</v>
      </c>
      <c r="E690" s="161"/>
      <c r="F690" s="161"/>
      <c r="G690" s="161"/>
      <c r="H690" s="162"/>
    </row>
    <row r="691" spans="1:8" x14ac:dyDescent="0.2">
      <c r="A691" s="368"/>
      <c r="B691" s="369"/>
      <c r="C691" s="372" t="s">
        <v>947</v>
      </c>
      <c r="D691" s="373"/>
      <c r="E691" s="373"/>
      <c r="F691" s="373"/>
      <c r="G691" s="373"/>
      <c r="H691" s="374"/>
    </row>
    <row r="692" spans="1:8" ht="12" customHeight="1" x14ac:dyDescent="0.2">
      <c r="A692" s="364" t="str">
        <f>'PLANILHA ORÇAMENTARIA'!A183</f>
        <v>14.4</v>
      </c>
      <c r="B692" s="365"/>
      <c r="C692" s="370" t="str">
        <f>'PLANILHA ORÇAMENTARIA'!D183</f>
        <v>TUBO PVC, SERIE NORMAL, ESGOTO PREDIAL, DN 150 MM, FORNECIDO E INSTALADO EM SUBCOLETOR AÉREO DE ESGOTO SANITÁRIO</v>
      </c>
      <c r="D692" s="370"/>
      <c r="E692" s="370"/>
      <c r="F692" s="370"/>
      <c r="G692" s="370"/>
      <c r="H692" s="371"/>
    </row>
    <row r="693" spans="1:8" x14ac:dyDescent="0.2">
      <c r="A693" s="366"/>
      <c r="B693" s="367"/>
      <c r="C693" s="161" t="s">
        <v>740</v>
      </c>
      <c r="D693" s="163" t="str">
        <f>'PLANILHA ORÇAMENTARIA'!E183</f>
        <v>M</v>
      </c>
      <c r="E693" s="161"/>
      <c r="F693" s="161"/>
      <c r="G693" s="161"/>
      <c r="H693" s="162"/>
    </row>
    <row r="694" spans="1:8" x14ac:dyDescent="0.2">
      <c r="A694" s="366"/>
      <c r="B694" s="367"/>
      <c r="C694" s="161" t="s">
        <v>742</v>
      </c>
      <c r="D694" s="163">
        <f>'PLANILHA ORÇAMENTARIA'!F183</f>
        <v>17.13</v>
      </c>
      <c r="E694" s="161"/>
      <c r="F694" s="161"/>
      <c r="G694" s="161"/>
      <c r="H694" s="162"/>
    </row>
    <row r="695" spans="1:8" x14ac:dyDescent="0.2">
      <c r="A695" s="368"/>
      <c r="B695" s="369"/>
      <c r="C695" s="372" t="s">
        <v>947</v>
      </c>
      <c r="D695" s="373"/>
      <c r="E695" s="373"/>
      <c r="F695" s="373"/>
      <c r="G695" s="373"/>
      <c r="H695" s="374"/>
    </row>
    <row r="696" spans="1:8" ht="12" customHeight="1" x14ac:dyDescent="0.2">
      <c r="A696" s="364" t="str">
        <f>'PLANILHA ORÇAMENTARIA'!A184</f>
        <v>14.5</v>
      </c>
      <c r="B696" s="365"/>
      <c r="C696" s="370" t="str">
        <f>'PLANILHA ORÇAMENTARIA'!D184</f>
        <v>CAIXA SIFONADA, PVC, DN 150 X 185 X 75 MM, JUNTA ELÁSTICA, FORNECIDA E INSTALADA EM RAMAL DE DESCARGA OU EM RAMAL DE ESGOTO SANITÁRIO</v>
      </c>
      <c r="D696" s="370"/>
      <c r="E696" s="370"/>
      <c r="F696" s="370"/>
      <c r="G696" s="370"/>
      <c r="H696" s="371"/>
    </row>
    <row r="697" spans="1:8" x14ac:dyDescent="0.2">
      <c r="A697" s="366"/>
      <c r="B697" s="367"/>
      <c r="C697" s="161" t="s">
        <v>740</v>
      </c>
      <c r="D697" s="163" t="str">
        <f>'PLANILHA ORÇAMENTARIA'!E184</f>
        <v>UN.</v>
      </c>
      <c r="E697" s="161"/>
      <c r="F697" s="161"/>
      <c r="G697" s="161"/>
      <c r="H697" s="162"/>
    </row>
    <row r="698" spans="1:8" x14ac:dyDescent="0.2">
      <c r="A698" s="366"/>
      <c r="B698" s="367"/>
      <c r="C698" s="161" t="s">
        <v>742</v>
      </c>
      <c r="D698" s="169">
        <f>'PLANILHA ORÇAMENTARIA'!F184</f>
        <v>19</v>
      </c>
      <c r="E698" s="161"/>
      <c r="F698" s="161"/>
      <c r="G698" s="161"/>
      <c r="H698" s="162"/>
    </row>
    <row r="699" spans="1:8" x14ac:dyDescent="0.2">
      <c r="A699" s="368"/>
      <c r="B699" s="369"/>
      <c r="C699" s="372" t="s">
        <v>947</v>
      </c>
      <c r="D699" s="373"/>
      <c r="E699" s="373"/>
      <c r="F699" s="373"/>
      <c r="G699" s="373"/>
      <c r="H699" s="374"/>
    </row>
    <row r="700" spans="1:8" ht="12" customHeight="1" x14ac:dyDescent="0.2">
      <c r="A700" s="364" t="str">
        <f>'PLANILHA ORÇAMENTARIA'!A185</f>
        <v>14.6</v>
      </c>
      <c r="B700" s="365"/>
      <c r="C700" s="370" t="str">
        <f>'PLANILHA ORÇAMENTARIA'!D185</f>
        <v>CAIXA DE GORDURA SIMPLES (CAPACIDADE: 36L), RETANGULAR, EM ALVENARIA COM TIJOLOS CERÂMICOS MACIÇOS, DIMENSÕES INTERNAS = 0,2X0,4 M, ALTURA INTERNA = 0,8 M.</v>
      </c>
      <c r="D700" s="370"/>
      <c r="E700" s="370"/>
      <c r="F700" s="370"/>
      <c r="G700" s="370"/>
      <c r="H700" s="371"/>
    </row>
    <row r="701" spans="1:8" x14ac:dyDescent="0.2">
      <c r="A701" s="366"/>
      <c r="B701" s="367"/>
      <c r="C701" s="381"/>
      <c r="D701" s="381"/>
      <c r="E701" s="381"/>
      <c r="F701" s="381"/>
      <c r="G701" s="381"/>
      <c r="H701" s="382"/>
    </row>
    <row r="702" spans="1:8" x14ac:dyDescent="0.2">
      <c r="A702" s="366"/>
      <c r="B702" s="367"/>
      <c r="C702" s="161" t="s">
        <v>740</v>
      </c>
      <c r="D702" s="163" t="str">
        <f>'PLANILHA ORÇAMENTARIA'!E185</f>
        <v>UN.</v>
      </c>
      <c r="E702" s="161"/>
      <c r="F702" s="161"/>
      <c r="G702" s="161"/>
      <c r="H702" s="162"/>
    </row>
    <row r="703" spans="1:8" x14ac:dyDescent="0.2">
      <c r="A703" s="366"/>
      <c r="B703" s="367"/>
      <c r="C703" s="161" t="s">
        <v>742</v>
      </c>
      <c r="D703" s="169">
        <f>'PLANILHA ORÇAMENTARIA'!F185</f>
        <v>4</v>
      </c>
      <c r="E703" s="161"/>
      <c r="F703" s="161"/>
      <c r="G703" s="161"/>
      <c r="H703" s="162"/>
    </row>
    <row r="704" spans="1:8" x14ac:dyDescent="0.2">
      <c r="A704" s="368"/>
      <c r="B704" s="369"/>
      <c r="C704" s="372" t="s">
        <v>947</v>
      </c>
      <c r="D704" s="373"/>
      <c r="E704" s="373"/>
      <c r="F704" s="373"/>
      <c r="G704" s="373"/>
      <c r="H704" s="374"/>
    </row>
    <row r="705" spans="1:8" ht="12" customHeight="1" x14ac:dyDescent="0.2">
      <c r="A705" s="364" t="str">
        <f>'PLANILHA ORÇAMENTARIA'!A186</f>
        <v>14.7</v>
      </c>
      <c r="B705" s="365"/>
      <c r="C705" s="370" t="str">
        <f>'PLANILHA ORÇAMENTARIA'!D186</f>
        <v>CAIXA DE INSPEÇÃO 80X80X80CM EM ALVENARIA - ESCAVAÇÃO E CONFECÇÃO.</v>
      </c>
      <c r="D705" s="370"/>
      <c r="E705" s="370"/>
      <c r="F705" s="370"/>
      <c r="G705" s="370"/>
      <c r="H705" s="371"/>
    </row>
    <row r="706" spans="1:8" x14ac:dyDescent="0.2">
      <c r="A706" s="366"/>
      <c r="B706" s="367"/>
      <c r="C706" s="161" t="s">
        <v>740</v>
      </c>
      <c r="D706" s="163" t="str">
        <f>'PLANILHA ORÇAMENTARIA'!E186</f>
        <v>UN.</v>
      </c>
      <c r="E706" s="161"/>
      <c r="F706" s="161"/>
      <c r="G706" s="161"/>
      <c r="H706" s="162"/>
    </row>
    <row r="707" spans="1:8" x14ac:dyDescent="0.2">
      <c r="A707" s="366"/>
      <c r="B707" s="367"/>
      <c r="C707" s="161" t="s">
        <v>742</v>
      </c>
      <c r="D707" s="169">
        <f>'PLANILHA ORÇAMENTARIA'!F186</f>
        <v>4</v>
      </c>
      <c r="E707" s="161"/>
      <c r="F707" s="161"/>
      <c r="G707" s="161"/>
      <c r="H707" s="162"/>
    </row>
    <row r="708" spans="1:8" x14ac:dyDescent="0.2">
      <c r="A708" s="368"/>
      <c r="B708" s="369"/>
      <c r="C708" s="372" t="s">
        <v>947</v>
      </c>
      <c r="D708" s="373"/>
      <c r="E708" s="373"/>
      <c r="F708" s="373"/>
      <c r="G708" s="373"/>
      <c r="H708" s="374"/>
    </row>
    <row r="709" spans="1:8" ht="12" customHeight="1" x14ac:dyDescent="0.2">
      <c r="A709" s="364" t="str">
        <f>'PLANILHA ORÇAMENTARIA'!A187</f>
        <v>14.8</v>
      </c>
      <c r="B709" s="365"/>
      <c r="C709" s="370" t="str">
        <f>'PLANILHA ORÇAMENTARIA'!D187</f>
        <v>RALO SIFONADO, PVC, DN 100 X 40 MM, JUNTA SOLDÁVEL, FORNECIDO E INSTALADO EM RAMAL DE DESCARGA OU EM RAMAL DE ESGOTO SANITÁRIO</v>
      </c>
      <c r="D709" s="370"/>
      <c r="E709" s="370"/>
      <c r="F709" s="370"/>
      <c r="G709" s="370"/>
      <c r="H709" s="371"/>
    </row>
    <row r="710" spans="1:8" x14ac:dyDescent="0.2">
      <c r="A710" s="366"/>
      <c r="B710" s="367"/>
      <c r="C710" s="161" t="s">
        <v>740</v>
      </c>
      <c r="D710" s="163" t="str">
        <f>'PLANILHA ORÇAMENTARIA'!E187</f>
        <v>UN.</v>
      </c>
      <c r="E710" s="161"/>
      <c r="F710" s="161"/>
      <c r="G710" s="161"/>
      <c r="H710" s="162"/>
    </row>
    <row r="711" spans="1:8" x14ac:dyDescent="0.2">
      <c r="A711" s="366"/>
      <c r="B711" s="367"/>
      <c r="C711" s="161" t="s">
        <v>742</v>
      </c>
      <c r="D711" s="169">
        <f>'PLANILHA ORÇAMENTARIA'!F187</f>
        <v>2</v>
      </c>
      <c r="E711" s="161"/>
      <c r="F711" s="161"/>
      <c r="G711" s="161"/>
      <c r="H711" s="162"/>
    </row>
    <row r="712" spans="1:8" x14ac:dyDescent="0.2">
      <c r="A712" s="368"/>
      <c r="B712" s="369"/>
      <c r="C712" s="372" t="s">
        <v>947</v>
      </c>
      <c r="D712" s="373"/>
      <c r="E712" s="373"/>
      <c r="F712" s="373"/>
      <c r="G712" s="373"/>
      <c r="H712" s="374"/>
    </row>
    <row r="713" spans="1:8" ht="12" customHeight="1" x14ac:dyDescent="0.2">
      <c r="A713" s="364" t="str">
        <f>'PLANILHA ORÇAMENTARIA'!A188</f>
        <v>14.9</v>
      </c>
      <c r="B713" s="365"/>
      <c r="C713" s="370" t="str">
        <f>'PLANILHA ORÇAMENTARIA'!D188</f>
        <v>RALO SIFONADO PVC CÔNICO ALTURA REGULÁVEL 100 X 40 MM COM GRELHA METÁLICA</v>
      </c>
      <c r="D713" s="370"/>
      <c r="E713" s="370"/>
      <c r="F713" s="370"/>
      <c r="G713" s="370"/>
      <c r="H713" s="371"/>
    </row>
    <row r="714" spans="1:8" x14ac:dyDescent="0.2">
      <c r="A714" s="366"/>
      <c r="B714" s="367"/>
      <c r="C714" s="161" t="s">
        <v>740</v>
      </c>
      <c r="D714" s="163" t="str">
        <f>'PLANILHA ORÇAMENTARIA'!E188</f>
        <v>UN.</v>
      </c>
      <c r="E714" s="161"/>
      <c r="F714" s="161"/>
      <c r="G714" s="161"/>
      <c r="H714" s="162"/>
    </row>
    <row r="715" spans="1:8" x14ac:dyDescent="0.2">
      <c r="A715" s="366"/>
      <c r="B715" s="367"/>
      <c r="C715" s="161" t="s">
        <v>742</v>
      </c>
      <c r="D715" s="169">
        <f>'PLANILHA ORÇAMENTARIA'!F188</f>
        <v>3</v>
      </c>
      <c r="E715" s="161"/>
      <c r="F715" s="161"/>
      <c r="G715" s="161"/>
      <c r="H715" s="162"/>
    </row>
    <row r="716" spans="1:8" x14ac:dyDescent="0.2">
      <c r="A716" s="368"/>
      <c r="B716" s="369"/>
      <c r="C716" s="372" t="s">
        <v>947</v>
      </c>
      <c r="D716" s="373"/>
      <c r="E716" s="373"/>
      <c r="F716" s="373"/>
      <c r="G716" s="373"/>
      <c r="H716" s="374"/>
    </row>
    <row r="717" spans="1:8" x14ac:dyDescent="0.2">
      <c r="A717" s="379">
        <f>'PLANILHA ORÇAMENTARIA'!A190</f>
        <v>15</v>
      </c>
      <c r="B717" s="379"/>
      <c r="C717" s="380" t="str">
        <f>'PLANILHA ORÇAMENTARIA'!D190</f>
        <v xml:space="preserve">LOUÇAS E METAIS </v>
      </c>
      <c r="D717" s="380"/>
      <c r="E717" s="380"/>
      <c r="F717" s="380"/>
      <c r="G717" s="380"/>
      <c r="H717" s="380"/>
    </row>
    <row r="718" spans="1:8" ht="12" customHeight="1" x14ac:dyDescent="0.2">
      <c r="A718" s="364" t="str">
        <f>'PLANILHA ORÇAMENTARIA'!A191</f>
        <v>15.1</v>
      </c>
      <c r="B718" s="365"/>
      <c r="C718" s="370" t="str">
        <f>'PLANILHA ORÇAMENTARIA'!D191</f>
        <v>BACIA SANITÁRIA (VASO) DE LOUÇA COM CAIXA ACOPLADA, COR BRANCA, INCLUSIVE ACESSÓRIOS DE FIXAÇÃO/VEDAÇÃO, ENGATE FLEXÍVEL METÁLICO, FORNECIMENTO, INSTALAÇÃO E REJUNTAMENTO</v>
      </c>
      <c r="D718" s="370"/>
      <c r="E718" s="370"/>
      <c r="F718" s="370"/>
      <c r="G718" s="370"/>
      <c r="H718" s="371"/>
    </row>
    <row r="719" spans="1:8" x14ac:dyDescent="0.2">
      <c r="A719" s="366"/>
      <c r="B719" s="367"/>
      <c r="C719" s="381"/>
      <c r="D719" s="381"/>
      <c r="E719" s="381"/>
      <c r="F719" s="381"/>
      <c r="G719" s="381"/>
      <c r="H719" s="382"/>
    </row>
    <row r="720" spans="1:8" x14ac:dyDescent="0.2">
      <c r="A720" s="366"/>
      <c r="B720" s="367"/>
      <c r="C720" s="161" t="s">
        <v>740</v>
      </c>
      <c r="D720" s="163" t="str">
        <f>'PLANILHA ORÇAMENTARIA'!E191</f>
        <v>UN.</v>
      </c>
      <c r="E720" s="161"/>
      <c r="F720" s="161"/>
      <c r="G720" s="161"/>
      <c r="H720" s="162"/>
    </row>
    <row r="721" spans="1:8" x14ac:dyDescent="0.2">
      <c r="A721" s="366"/>
      <c r="B721" s="367"/>
      <c r="C721" s="161" t="s">
        <v>742</v>
      </c>
      <c r="D721" s="163">
        <v>6</v>
      </c>
      <c r="E721" s="161"/>
      <c r="F721" s="161"/>
      <c r="G721" s="161"/>
      <c r="H721" s="162"/>
    </row>
    <row r="722" spans="1:8" ht="22.5" customHeight="1" x14ac:dyDescent="0.2">
      <c r="A722" s="368"/>
      <c r="B722" s="369"/>
      <c r="C722" s="404" t="s">
        <v>874</v>
      </c>
      <c r="D722" s="405"/>
      <c r="E722" s="405"/>
      <c r="F722" s="405"/>
      <c r="G722" s="405"/>
      <c r="H722" s="406"/>
    </row>
    <row r="723" spans="1:8" ht="12" customHeight="1" x14ac:dyDescent="0.2">
      <c r="A723" s="364" t="str">
        <f>'PLANILHA ORÇAMENTARIA'!A192</f>
        <v>15.2</v>
      </c>
      <c r="B723" s="365"/>
      <c r="C723" s="370" t="str">
        <f>'PLANILHA ORÇAMENTARIA'!D192</f>
        <v>BACIA SANITÁRIA (VASO) DE LOUÇA CONVENCIONAL INFANTIL, COR BRANCA, INCLUSIVE ACESSÓRIOS DE FIXAÇÃO/VEDAÇÃO, VÁLVULA DE DESCARGA METÁLICA COM ACIONAMENTO DUPLO, TUBO DE LIGAÇÃO DE LATÃO COM CANOPLA, FORNECIMENTO, INSTALAÇÃO E REJUNTAMENTO</v>
      </c>
      <c r="D723" s="370"/>
      <c r="E723" s="370"/>
      <c r="F723" s="370"/>
      <c r="G723" s="370"/>
      <c r="H723" s="371"/>
    </row>
    <row r="724" spans="1:8" x14ac:dyDescent="0.2">
      <c r="A724" s="366"/>
      <c r="B724" s="367"/>
      <c r="C724" s="381"/>
      <c r="D724" s="381"/>
      <c r="E724" s="381"/>
      <c r="F724" s="381"/>
      <c r="G724" s="381"/>
      <c r="H724" s="382"/>
    </row>
    <row r="725" spans="1:8" x14ac:dyDescent="0.2">
      <c r="A725" s="366"/>
      <c r="B725" s="367"/>
      <c r="C725" s="161" t="s">
        <v>740</v>
      </c>
      <c r="D725" s="163" t="str">
        <f>'PLANILHA ORÇAMENTARIA'!E192</f>
        <v>UN.</v>
      </c>
      <c r="E725" s="161"/>
      <c r="F725" s="161"/>
      <c r="G725" s="161"/>
      <c r="H725" s="162"/>
    </row>
    <row r="726" spans="1:8" x14ac:dyDescent="0.2">
      <c r="A726" s="366"/>
      <c r="B726" s="367"/>
      <c r="C726" s="161" t="s">
        <v>742</v>
      </c>
      <c r="D726" s="163">
        <v>5</v>
      </c>
      <c r="E726" s="161"/>
      <c r="F726" s="161"/>
      <c r="G726" s="161"/>
      <c r="H726" s="162"/>
    </row>
    <row r="727" spans="1:8" x14ac:dyDescent="0.2">
      <c r="A727" s="368"/>
      <c r="B727" s="369"/>
      <c r="C727" s="372" t="s">
        <v>875</v>
      </c>
      <c r="D727" s="373"/>
      <c r="E727" s="373"/>
      <c r="F727" s="373"/>
      <c r="G727" s="373"/>
      <c r="H727" s="374"/>
    </row>
    <row r="728" spans="1:8" ht="12" customHeight="1" x14ac:dyDescent="0.2">
      <c r="A728" s="364" t="str">
        <f>'PLANILHA ORÇAMENTARIA'!A193</f>
        <v>15.3</v>
      </c>
      <c r="B728" s="365"/>
      <c r="C728" s="370" t="str">
        <f>'PLANILHA ORÇAMENTARIA'!D193</f>
        <v>ASSENTO PLÁSTICO PARA VASO - COR BRANCO</v>
      </c>
      <c r="D728" s="370"/>
      <c r="E728" s="370"/>
      <c r="F728" s="370"/>
      <c r="G728" s="370"/>
      <c r="H728" s="371"/>
    </row>
    <row r="729" spans="1:8" x14ac:dyDescent="0.2">
      <c r="A729" s="366"/>
      <c r="B729" s="367"/>
      <c r="C729" s="161" t="s">
        <v>740</v>
      </c>
      <c r="D729" s="163" t="str">
        <f>'PLANILHA ORÇAMENTARIA'!E193</f>
        <v>UN.</v>
      </c>
      <c r="E729" s="161"/>
      <c r="F729" s="161"/>
      <c r="G729" s="161"/>
      <c r="H729" s="162"/>
    </row>
    <row r="730" spans="1:8" x14ac:dyDescent="0.2">
      <c r="A730" s="366"/>
      <c r="B730" s="367"/>
      <c r="C730" s="161" t="s">
        <v>742</v>
      </c>
      <c r="D730" s="163">
        <v>11</v>
      </c>
      <c r="E730" s="161"/>
      <c r="F730" s="161"/>
      <c r="G730" s="161"/>
      <c r="H730" s="162"/>
    </row>
    <row r="731" spans="1:8" x14ac:dyDescent="0.2">
      <c r="A731" s="368"/>
      <c r="B731" s="369"/>
      <c r="C731" s="372" t="s">
        <v>876</v>
      </c>
      <c r="D731" s="373"/>
      <c r="E731" s="373"/>
      <c r="F731" s="373"/>
      <c r="G731" s="373"/>
      <c r="H731" s="374"/>
    </row>
    <row r="732" spans="1:8" ht="12" customHeight="1" x14ac:dyDescent="0.2">
      <c r="A732" s="364" t="str">
        <f>'PLANILHA ORÇAMENTARIA'!A194</f>
        <v>15.4</v>
      </c>
      <c r="B732" s="365"/>
      <c r="C732" s="370" t="str">
        <f>'PLANILHA ORÇAMENTARIA'!D194</f>
        <v>DUCHA HIGIÊNICA METÁLICA, COM REGISTRO PARA CONTROLE DE FLUXO DE ÁGUA 1/2"- FORNECIMENTO E INSTALAÇÃO.</v>
      </c>
      <c r="D732" s="370"/>
      <c r="E732" s="370"/>
      <c r="F732" s="370"/>
      <c r="G732" s="370"/>
      <c r="H732" s="371"/>
    </row>
    <row r="733" spans="1:8" x14ac:dyDescent="0.2">
      <c r="A733" s="366"/>
      <c r="B733" s="367"/>
      <c r="C733" s="161" t="s">
        <v>740</v>
      </c>
      <c r="D733" s="163" t="str">
        <f>'PLANILHA ORÇAMENTARIA'!E194</f>
        <v>UN.</v>
      </c>
      <c r="E733" s="161"/>
      <c r="F733" s="161"/>
      <c r="G733" s="161"/>
      <c r="H733" s="162"/>
    </row>
    <row r="734" spans="1:8" x14ac:dyDescent="0.2">
      <c r="A734" s="366"/>
      <c r="B734" s="367"/>
      <c r="C734" s="161" t="s">
        <v>742</v>
      </c>
      <c r="D734" s="163">
        <v>2</v>
      </c>
      <c r="E734" s="161"/>
      <c r="F734" s="161"/>
      <c r="G734" s="161"/>
      <c r="H734" s="162"/>
    </row>
    <row r="735" spans="1:8" x14ac:dyDescent="0.2">
      <c r="A735" s="368"/>
      <c r="B735" s="369"/>
      <c r="C735" s="372" t="s">
        <v>877</v>
      </c>
      <c r="D735" s="373"/>
      <c r="E735" s="373"/>
      <c r="F735" s="373"/>
      <c r="G735" s="373"/>
      <c r="H735" s="374"/>
    </row>
    <row r="736" spans="1:8" ht="12" customHeight="1" x14ac:dyDescent="0.2">
      <c r="A736" s="364" t="str">
        <f>'PLANILHA ORÇAMENTARIA'!A195</f>
        <v>15.5</v>
      </c>
      <c r="B736" s="365"/>
      <c r="C736" s="370" t="str">
        <f>'PLANILHA ORÇAMENTARIA'!D195</f>
        <v>CUBA DE EMBUTIR OVAL EM LOUÇA BRANCA, 35 X 50CM OU EQUIVALENTE - FORNECIMENTO E INSTALAÇÃO</v>
      </c>
      <c r="D736" s="370"/>
      <c r="E736" s="370"/>
      <c r="F736" s="370"/>
      <c r="G736" s="370"/>
      <c r="H736" s="371"/>
    </row>
    <row r="737" spans="1:8" x14ac:dyDescent="0.2">
      <c r="A737" s="366"/>
      <c r="B737" s="367"/>
      <c r="C737" s="161" t="s">
        <v>740</v>
      </c>
      <c r="D737" s="163" t="str">
        <f>'PLANILHA ORÇAMENTARIA'!E195</f>
        <v>UN.</v>
      </c>
      <c r="E737" s="161"/>
      <c r="F737" s="161"/>
      <c r="G737" s="161"/>
      <c r="H737" s="162"/>
    </row>
    <row r="738" spans="1:8" x14ac:dyDescent="0.2">
      <c r="A738" s="366"/>
      <c r="B738" s="367"/>
      <c r="C738" s="161" t="s">
        <v>742</v>
      </c>
      <c r="D738" s="163">
        <v>4</v>
      </c>
      <c r="E738" s="161"/>
      <c r="F738" s="161"/>
      <c r="G738" s="161"/>
      <c r="H738" s="162"/>
    </row>
    <row r="739" spans="1:8" x14ac:dyDescent="0.2">
      <c r="A739" s="368"/>
      <c r="B739" s="369"/>
      <c r="C739" s="372" t="s">
        <v>878</v>
      </c>
      <c r="D739" s="373"/>
      <c r="E739" s="373"/>
      <c r="F739" s="373"/>
      <c r="G739" s="373"/>
      <c r="H739" s="374"/>
    </row>
    <row r="740" spans="1:8" ht="18.75" customHeight="1" x14ac:dyDescent="0.2">
      <c r="A740" s="364" t="str">
        <f>'PLANILHA ORÇAMENTARIA'!A196</f>
        <v>15.6</v>
      </c>
      <c r="B740" s="365"/>
      <c r="C740" s="370" t="str">
        <f>'PLANILHA ORÇAMENTARIA'!D196</f>
        <v>LAVATÓRIO DE LOUÇA BRANCA COM COLUNA, TAMANHO MÉDIO, INCLUSIVE ACESSÓRIOS DE FIXAÇÃO, VÁLVULA DE ESCOAMENTO DE METAL COM ACABAMENTO CROMADO, SIFÃO DE METAL TIPO COPO COM ACABAMENTO CROMADO, FORNECIMENTO, INSTALAÇÃO E REJUNTAMENTO, EXCLUSIVE TORNEIRA E ENGATE FLEXÍVEL.</v>
      </c>
      <c r="D740" s="370"/>
      <c r="E740" s="370"/>
      <c r="F740" s="370"/>
      <c r="G740" s="370"/>
      <c r="H740" s="371"/>
    </row>
    <row r="741" spans="1:8" ht="18.75" customHeight="1" x14ac:dyDescent="0.2">
      <c r="A741" s="366"/>
      <c r="B741" s="367"/>
      <c r="C741" s="381"/>
      <c r="D741" s="381"/>
      <c r="E741" s="381"/>
      <c r="F741" s="381"/>
      <c r="G741" s="381"/>
      <c r="H741" s="382"/>
    </row>
    <row r="742" spans="1:8" x14ac:dyDescent="0.2">
      <c r="A742" s="366"/>
      <c r="B742" s="367"/>
      <c r="C742" s="161" t="s">
        <v>740</v>
      </c>
      <c r="D742" s="163" t="str">
        <f>'PLANILHA ORÇAMENTARIA'!E196</f>
        <v>UN.</v>
      </c>
      <c r="E742" s="161"/>
      <c r="F742" s="161"/>
      <c r="G742" s="161"/>
      <c r="H742" s="162"/>
    </row>
    <row r="743" spans="1:8" x14ac:dyDescent="0.2">
      <c r="A743" s="366"/>
      <c r="B743" s="367"/>
      <c r="C743" s="161" t="s">
        <v>742</v>
      </c>
      <c r="D743" s="163">
        <v>5</v>
      </c>
      <c r="E743" s="161"/>
      <c r="F743" s="161"/>
      <c r="G743" s="161"/>
      <c r="H743" s="162"/>
    </row>
    <row r="744" spans="1:8" x14ac:dyDescent="0.2">
      <c r="A744" s="368"/>
      <c r="B744" s="369"/>
      <c r="C744" s="372" t="s">
        <v>879</v>
      </c>
      <c r="D744" s="373"/>
      <c r="E744" s="373"/>
      <c r="F744" s="373"/>
      <c r="G744" s="373"/>
      <c r="H744" s="374"/>
    </row>
    <row r="745" spans="1:8" ht="12" customHeight="1" x14ac:dyDescent="0.2">
      <c r="A745" s="364" t="str">
        <f>'PLANILHA ORÇAMENTARIA'!A197</f>
        <v>15.7</v>
      </c>
      <c r="B745" s="365"/>
      <c r="C745" s="370" t="str">
        <f>'PLANILHA ORÇAMENTARIA'!D197</f>
        <v>LAVATÓRIO DE LOUÇA BRANCA SEM COLUNA, TAMANHO MÉDIO, INCLUSIVE ACESSÓRIOS DE FIXAÇÃO, VÁLVULA DE ESCOAMENTO DE METAL COM ACABAMENTO CROMADO, SIFÃO DE METAL TIPO COPO COM ACABAMENTO CROMADO, FORNECIMENTO, INSTALAÇÃO E REJUNTAMENTO, EXCLUSIVE TORNEIRA E ENGATE FLEXÍVEL.</v>
      </c>
      <c r="D745" s="370"/>
      <c r="E745" s="370"/>
      <c r="F745" s="370"/>
      <c r="G745" s="370"/>
      <c r="H745" s="371"/>
    </row>
    <row r="746" spans="1:8" x14ac:dyDescent="0.2">
      <c r="A746" s="366"/>
      <c r="B746" s="367"/>
      <c r="C746" s="381"/>
      <c r="D746" s="381"/>
      <c r="E746" s="381"/>
      <c r="F746" s="381"/>
      <c r="G746" s="381"/>
      <c r="H746" s="382"/>
    </row>
    <row r="747" spans="1:8" x14ac:dyDescent="0.2">
      <c r="A747" s="366"/>
      <c r="B747" s="367"/>
      <c r="C747" s="161" t="s">
        <v>740</v>
      </c>
      <c r="D747" s="163" t="str">
        <f>'PLANILHA ORÇAMENTARIA'!E197</f>
        <v>UN.</v>
      </c>
      <c r="E747" s="161"/>
      <c r="F747" s="161"/>
      <c r="G747" s="161"/>
      <c r="H747" s="162"/>
    </row>
    <row r="748" spans="1:8" x14ac:dyDescent="0.2">
      <c r="A748" s="366"/>
      <c r="B748" s="367"/>
      <c r="C748" s="161" t="s">
        <v>742</v>
      </c>
      <c r="D748" s="163">
        <v>3</v>
      </c>
      <c r="E748" s="161"/>
      <c r="F748" s="161"/>
      <c r="G748" s="161"/>
      <c r="H748" s="162"/>
    </row>
    <row r="749" spans="1:8" x14ac:dyDescent="0.2">
      <c r="A749" s="368"/>
      <c r="B749" s="369"/>
      <c r="C749" s="372" t="s">
        <v>880</v>
      </c>
      <c r="D749" s="373"/>
      <c r="E749" s="373"/>
      <c r="F749" s="373"/>
      <c r="G749" s="373"/>
      <c r="H749" s="374"/>
    </row>
    <row r="750" spans="1:8" ht="12" customHeight="1" x14ac:dyDescent="0.2">
      <c r="A750" s="364" t="str">
        <f>'PLANILHA ORÇAMENTARIA'!A198</f>
        <v>15.8</v>
      </c>
      <c r="B750" s="365"/>
      <c r="C750" s="370" t="str">
        <f>'PLANILHA ORÇAMENTARIA'!D198</f>
        <v>BANHEIRA EMBUTIR EM PLÁSTICO TIPO PVC, 77X45X20CM, BURIGOTTO OU EQUIVALENTE</v>
      </c>
      <c r="D750" s="370"/>
      <c r="E750" s="370"/>
      <c r="F750" s="370"/>
      <c r="G750" s="370"/>
      <c r="H750" s="371"/>
    </row>
    <row r="751" spans="1:8" x14ac:dyDescent="0.2">
      <c r="A751" s="366"/>
      <c r="B751" s="367"/>
      <c r="C751" s="161" t="s">
        <v>740</v>
      </c>
      <c r="D751" s="163" t="str">
        <f>'PLANILHA ORÇAMENTARIA'!E198</f>
        <v>UN.</v>
      </c>
      <c r="E751" s="161"/>
      <c r="F751" s="161"/>
      <c r="G751" s="161"/>
      <c r="H751" s="162"/>
    </row>
    <row r="752" spans="1:8" x14ac:dyDescent="0.2">
      <c r="A752" s="366"/>
      <c r="B752" s="367"/>
      <c r="C752" s="161" t="s">
        <v>742</v>
      </c>
      <c r="D752" s="163">
        <v>1</v>
      </c>
      <c r="E752" s="161"/>
      <c r="F752" s="161"/>
      <c r="G752" s="161"/>
      <c r="H752" s="162"/>
    </row>
    <row r="753" spans="1:8" x14ac:dyDescent="0.2">
      <c r="A753" s="368"/>
      <c r="B753" s="369"/>
      <c r="C753" s="372" t="s">
        <v>881</v>
      </c>
      <c r="D753" s="373"/>
      <c r="E753" s="373"/>
      <c r="F753" s="373"/>
      <c r="G753" s="373"/>
      <c r="H753" s="374"/>
    </row>
    <row r="754" spans="1:8" ht="12" customHeight="1" x14ac:dyDescent="0.2">
      <c r="A754" s="364" t="str">
        <f>'PLANILHA ORÇAMENTARIA'!A199</f>
        <v>15.9</v>
      </c>
      <c r="B754" s="365"/>
      <c r="C754" s="370" t="str">
        <f>'PLANILHA ORÇAMENTARIA'!D199</f>
        <v>CHUVEIRO COMUM EM PLÁSTICO CROMADO, COM CANO, 4 TEMPERATURAS (110/220 V).- FORNECIMENTO E INSTALAÇÃO.</v>
      </c>
      <c r="D754" s="370"/>
      <c r="E754" s="370"/>
      <c r="F754" s="370"/>
      <c r="G754" s="370"/>
      <c r="H754" s="371"/>
    </row>
    <row r="755" spans="1:8" x14ac:dyDescent="0.2">
      <c r="A755" s="366"/>
      <c r="B755" s="367"/>
      <c r="C755" s="161" t="s">
        <v>740</v>
      </c>
      <c r="D755" s="163" t="str">
        <f>'PLANILHA ORÇAMENTARIA'!E199</f>
        <v>UN.</v>
      </c>
      <c r="E755" s="161"/>
      <c r="F755" s="161"/>
      <c r="G755" s="161"/>
      <c r="H755" s="162"/>
    </row>
    <row r="756" spans="1:8" x14ac:dyDescent="0.2">
      <c r="A756" s="366"/>
      <c r="B756" s="367"/>
      <c r="C756" s="161" t="s">
        <v>742</v>
      </c>
      <c r="D756" s="163">
        <v>9</v>
      </c>
      <c r="E756" s="161"/>
      <c r="F756" s="161"/>
      <c r="G756" s="161"/>
      <c r="H756" s="162"/>
    </row>
    <row r="757" spans="1:8" ht="25.5" customHeight="1" x14ac:dyDescent="0.2">
      <c r="A757" s="368"/>
      <c r="B757" s="369"/>
      <c r="C757" s="404" t="s">
        <v>882</v>
      </c>
      <c r="D757" s="405"/>
      <c r="E757" s="405"/>
      <c r="F757" s="405"/>
      <c r="G757" s="405"/>
      <c r="H757" s="406"/>
    </row>
    <row r="758" spans="1:8" ht="12" customHeight="1" x14ac:dyDescent="0.2">
      <c r="A758" s="364" t="str">
        <f>'PLANILHA ORÇAMENTARIA'!A200</f>
        <v>15.10</v>
      </c>
      <c r="B758" s="365"/>
      <c r="C758" s="370" t="str">
        <f>'PLANILHA ORÇAMENTARIA'!D200</f>
        <v>PAPELEIRA DE PAREDE EM METAL CROMADO SEM TAMPA, INCLUSO FIXAÇÃO.</v>
      </c>
      <c r="D758" s="370"/>
      <c r="E758" s="370"/>
      <c r="F758" s="370"/>
      <c r="G758" s="370"/>
      <c r="H758" s="371"/>
    </row>
    <row r="759" spans="1:8" x14ac:dyDescent="0.2">
      <c r="A759" s="366"/>
      <c r="B759" s="367"/>
      <c r="C759" s="161" t="s">
        <v>740</v>
      </c>
      <c r="D759" s="163" t="str">
        <f>'PLANILHA ORÇAMENTARIA'!E200</f>
        <v>UN.</v>
      </c>
      <c r="E759" s="161"/>
      <c r="F759" s="161"/>
      <c r="G759" s="161"/>
      <c r="H759" s="162"/>
    </row>
    <row r="760" spans="1:8" x14ac:dyDescent="0.2">
      <c r="A760" s="366"/>
      <c r="B760" s="367"/>
      <c r="C760" s="161" t="s">
        <v>742</v>
      </c>
      <c r="D760" s="163">
        <v>11</v>
      </c>
      <c r="E760" s="161"/>
      <c r="F760" s="161"/>
      <c r="G760" s="161"/>
      <c r="H760" s="162"/>
    </row>
    <row r="761" spans="1:8" x14ac:dyDescent="0.2">
      <c r="A761" s="368"/>
      <c r="B761" s="369"/>
      <c r="C761" s="372" t="s">
        <v>883</v>
      </c>
      <c r="D761" s="373"/>
      <c r="E761" s="373"/>
      <c r="F761" s="373"/>
      <c r="G761" s="373"/>
      <c r="H761" s="374"/>
    </row>
    <row r="762" spans="1:8" ht="12" customHeight="1" x14ac:dyDescent="0.2">
      <c r="A762" s="364" t="str">
        <f>'PLANILHA ORÇAMENTARIA'!A201</f>
        <v>15.11</v>
      </c>
      <c r="B762" s="365"/>
      <c r="C762" s="370" t="str">
        <f>'PLANILHA ORÇAMENTARIA'!D201</f>
        <v>TANQUE DE LOUÇA BRANCA COM COLUNA, 30L OU EQUIVALENTE, INCLUSO SIFÃO FLEXÍVEL EM PVC, VÁLVULA METÁLICA E TORNEIRA DE METAL CROMADO PADRÃO MÉDIO - FORNECIMENTO E INSTALAÇÃO.</v>
      </c>
      <c r="D762" s="370"/>
      <c r="E762" s="370"/>
      <c r="F762" s="370"/>
      <c r="G762" s="370"/>
      <c r="H762" s="371"/>
    </row>
    <row r="763" spans="1:8" x14ac:dyDescent="0.2">
      <c r="A763" s="366"/>
      <c r="B763" s="367"/>
      <c r="C763" s="381"/>
      <c r="D763" s="381"/>
      <c r="E763" s="381"/>
      <c r="F763" s="381"/>
      <c r="G763" s="381"/>
      <c r="H763" s="382"/>
    </row>
    <row r="764" spans="1:8" x14ac:dyDescent="0.2">
      <c r="A764" s="366"/>
      <c r="B764" s="367"/>
      <c r="C764" s="161" t="s">
        <v>740</v>
      </c>
      <c r="D764" s="163" t="str">
        <f>'PLANILHA ORÇAMENTARIA'!E201</f>
        <v>UN.</v>
      </c>
      <c r="E764" s="161"/>
      <c r="F764" s="161"/>
      <c r="G764" s="161"/>
      <c r="H764" s="162"/>
    </row>
    <row r="765" spans="1:8" x14ac:dyDescent="0.2">
      <c r="A765" s="366"/>
      <c r="B765" s="367"/>
      <c r="C765" s="161" t="s">
        <v>742</v>
      </c>
      <c r="D765" s="163">
        <v>3</v>
      </c>
      <c r="E765" s="161"/>
      <c r="F765" s="161"/>
      <c r="G765" s="161"/>
      <c r="H765" s="162"/>
    </row>
    <row r="766" spans="1:8" x14ac:dyDescent="0.2">
      <c r="A766" s="368"/>
      <c r="B766" s="369"/>
      <c r="C766" s="372" t="s">
        <v>884</v>
      </c>
      <c r="D766" s="373"/>
      <c r="E766" s="373"/>
      <c r="F766" s="373"/>
      <c r="G766" s="373"/>
      <c r="H766" s="374"/>
    </row>
    <row r="767" spans="1:8" ht="12" customHeight="1" x14ac:dyDescent="0.2">
      <c r="A767" s="364" t="str">
        <f>'PLANILHA ORÇAMENTARIA'!A202</f>
        <v>15.12</v>
      </c>
      <c r="B767" s="365"/>
      <c r="C767" s="370" t="str">
        <f>'PLANILHA ORÇAMENTARIA'!D202</f>
        <v>ASSENTO / BANCO - ARTICULÁVEL PARA BANHO DE DEFICIENTE.</v>
      </c>
      <c r="D767" s="370"/>
      <c r="E767" s="370"/>
      <c r="F767" s="370"/>
      <c r="G767" s="370"/>
      <c r="H767" s="371"/>
    </row>
    <row r="768" spans="1:8" x14ac:dyDescent="0.2">
      <c r="A768" s="366"/>
      <c r="B768" s="367"/>
      <c r="C768" s="161" t="s">
        <v>740</v>
      </c>
      <c r="D768" s="163" t="str">
        <f>'PLANILHA ORÇAMENTARIA'!E202</f>
        <v>UN.</v>
      </c>
      <c r="E768" s="161"/>
      <c r="F768" s="161"/>
      <c r="G768" s="161"/>
      <c r="H768" s="162"/>
    </row>
    <row r="769" spans="1:8" x14ac:dyDescent="0.2">
      <c r="A769" s="366"/>
      <c r="B769" s="367"/>
      <c r="C769" s="161" t="s">
        <v>742</v>
      </c>
      <c r="D769" s="163">
        <v>2</v>
      </c>
      <c r="E769" s="161"/>
      <c r="F769" s="161"/>
      <c r="G769" s="161"/>
      <c r="H769" s="162"/>
    </row>
    <row r="770" spans="1:8" x14ac:dyDescent="0.2">
      <c r="A770" s="368"/>
      <c r="B770" s="369"/>
      <c r="C770" s="372" t="s">
        <v>885</v>
      </c>
      <c r="D770" s="373"/>
      <c r="E770" s="373"/>
      <c r="F770" s="373"/>
      <c r="G770" s="373"/>
      <c r="H770" s="374"/>
    </row>
    <row r="771" spans="1:8" ht="12" customHeight="1" x14ac:dyDescent="0.2">
      <c r="A771" s="364" t="str">
        <f>'PLANILHA ORÇAMENTARIA'!A203</f>
        <v>15.13</v>
      </c>
      <c r="B771" s="365"/>
      <c r="C771" s="370" t="str">
        <f>'PLANILHA ORÇAMENTARIA'!D203</f>
        <v>BARRA DE APOIO EM AÇO INOX PARA P.N.E .L=80CM, INCLUSIVE FIXAÇÃO</v>
      </c>
      <c r="D771" s="370"/>
      <c r="E771" s="370"/>
      <c r="F771" s="370"/>
      <c r="G771" s="370"/>
      <c r="H771" s="371"/>
    </row>
    <row r="772" spans="1:8" x14ac:dyDescent="0.2">
      <c r="A772" s="366"/>
      <c r="B772" s="367"/>
      <c r="C772" s="161" t="s">
        <v>740</v>
      </c>
      <c r="D772" s="163" t="str">
        <f>'PLANILHA ORÇAMENTARIA'!E203</f>
        <v>UN.</v>
      </c>
      <c r="E772" s="161"/>
      <c r="F772" s="161"/>
      <c r="G772" s="161"/>
      <c r="H772" s="162"/>
    </row>
    <row r="773" spans="1:8" x14ac:dyDescent="0.2">
      <c r="A773" s="366"/>
      <c r="B773" s="367"/>
      <c r="C773" s="161" t="s">
        <v>742</v>
      </c>
      <c r="D773" s="163">
        <v>6</v>
      </c>
      <c r="E773" s="161"/>
      <c r="F773" s="161"/>
      <c r="G773" s="161"/>
      <c r="H773" s="162"/>
    </row>
    <row r="774" spans="1:8" x14ac:dyDescent="0.2">
      <c r="A774" s="368"/>
      <c r="B774" s="369"/>
      <c r="C774" s="372" t="s">
        <v>886</v>
      </c>
      <c r="D774" s="373"/>
      <c r="E774" s="373"/>
      <c r="F774" s="373"/>
      <c r="G774" s="373"/>
      <c r="H774" s="374"/>
    </row>
    <row r="775" spans="1:8" ht="12" customHeight="1" x14ac:dyDescent="0.2">
      <c r="A775" s="364" t="str">
        <f>'PLANILHA ORÇAMENTARIA'!A204</f>
        <v>15.14</v>
      </c>
      <c r="B775" s="365"/>
      <c r="C775" s="415" t="str">
        <f>'PLANILHA ORÇAMENTARIA'!D204</f>
        <v>BARRA DE APOIO VERTICAL EM AÇO INOX  PARA P.N.E.L=70CM, INCLUSIVE FIXAÇÃO</v>
      </c>
      <c r="D775" s="415"/>
      <c r="E775" s="415"/>
      <c r="F775" s="415"/>
      <c r="G775" s="415"/>
      <c r="H775" s="416"/>
    </row>
    <row r="776" spans="1:8" x14ac:dyDescent="0.2">
      <c r="A776" s="366"/>
      <c r="B776" s="367"/>
      <c r="C776" s="161" t="s">
        <v>740</v>
      </c>
      <c r="D776" s="163" t="str">
        <f>'PLANILHA ORÇAMENTARIA'!E204</f>
        <v>UN.</v>
      </c>
      <c r="E776" s="161"/>
      <c r="F776" s="161"/>
      <c r="G776" s="161"/>
      <c r="H776" s="162"/>
    </row>
    <row r="777" spans="1:8" x14ac:dyDescent="0.2">
      <c r="A777" s="366"/>
      <c r="B777" s="367"/>
      <c r="C777" s="161" t="s">
        <v>742</v>
      </c>
      <c r="D777" s="163">
        <v>6</v>
      </c>
      <c r="E777" s="161"/>
      <c r="F777" s="161"/>
      <c r="G777" s="161"/>
      <c r="H777" s="162"/>
    </row>
    <row r="778" spans="1:8" x14ac:dyDescent="0.2">
      <c r="A778" s="368"/>
      <c r="B778" s="369"/>
      <c r="C778" s="372" t="s">
        <v>886</v>
      </c>
      <c r="D778" s="373"/>
      <c r="E778" s="373"/>
      <c r="F778" s="373"/>
      <c r="G778" s="373"/>
      <c r="H778" s="374"/>
    </row>
    <row r="779" spans="1:8" ht="12" customHeight="1" x14ac:dyDescent="0.2">
      <c r="A779" s="364" t="str">
        <f>'PLANILHA ORÇAMENTARIA'!A205</f>
        <v>15.15</v>
      </c>
      <c r="B779" s="365"/>
      <c r="C779" s="370" t="str">
        <f>'PLANILHA ORÇAMENTARIA'!D205</f>
        <v>BARRA DE APOIO P.N.E. L = 40 CM, INCLUSIVE FIXAÇÃO</v>
      </c>
      <c r="D779" s="370"/>
      <c r="E779" s="370"/>
      <c r="F779" s="370"/>
      <c r="G779" s="370"/>
      <c r="H779" s="371"/>
    </row>
    <row r="780" spans="1:8" x14ac:dyDescent="0.2">
      <c r="A780" s="366"/>
      <c r="B780" s="367"/>
      <c r="C780" s="161" t="s">
        <v>740</v>
      </c>
      <c r="D780" s="163" t="str">
        <f>'PLANILHA ORÇAMENTARIA'!E205</f>
        <v>UN.</v>
      </c>
      <c r="E780" s="161"/>
      <c r="F780" s="161"/>
      <c r="G780" s="161"/>
      <c r="H780" s="162"/>
    </row>
    <row r="781" spans="1:8" x14ac:dyDescent="0.2">
      <c r="A781" s="366"/>
      <c r="B781" s="367"/>
      <c r="C781" s="161" t="s">
        <v>742</v>
      </c>
      <c r="D781" s="163">
        <v>16</v>
      </c>
      <c r="E781" s="161"/>
      <c r="F781" s="161"/>
      <c r="G781" s="161"/>
      <c r="H781" s="162"/>
    </row>
    <row r="782" spans="1:8" x14ac:dyDescent="0.2">
      <c r="A782" s="368"/>
      <c r="B782" s="369"/>
      <c r="C782" s="372" t="s">
        <v>887</v>
      </c>
      <c r="D782" s="373"/>
      <c r="E782" s="373"/>
      <c r="F782" s="373"/>
      <c r="G782" s="373"/>
      <c r="H782" s="374"/>
    </row>
    <row r="783" spans="1:8" ht="12" customHeight="1" x14ac:dyDescent="0.2">
      <c r="A783" s="364" t="str">
        <f>'PLANILHA ORÇAMENTARIA'!A206</f>
        <v>15.16</v>
      </c>
      <c r="B783" s="365"/>
      <c r="C783" s="370" t="str">
        <f>'PLANILHA ORÇAMENTARIA'!D206</f>
        <v>BARRA DE APOIO, PARA LAVATÓRIO,FIXA, CONSTITUIDA DE DUAS BARRAS LATERAIS EM "U", EM AÇO INOX, D=1 1/4", JACKWAL OU SIMILAR</v>
      </c>
      <c r="D783" s="370"/>
      <c r="E783" s="370"/>
      <c r="F783" s="370"/>
      <c r="G783" s="370"/>
      <c r="H783" s="371"/>
    </row>
    <row r="784" spans="1:8" x14ac:dyDescent="0.2">
      <c r="A784" s="366"/>
      <c r="B784" s="367"/>
      <c r="C784" s="161" t="s">
        <v>740</v>
      </c>
      <c r="D784" s="163" t="str">
        <f>'PLANILHA ORÇAMENTARIA'!E206</f>
        <v>CJ</v>
      </c>
      <c r="E784" s="161"/>
      <c r="F784" s="161"/>
      <c r="G784" s="161"/>
      <c r="H784" s="162"/>
    </row>
    <row r="785" spans="1:8" x14ac:dyDescent="0.2">
      <c r="A785" s="366"/>
      <c r="B785" s="367"/>
      <c r="C785" s="161" t="s">
        <v>742</v>
      </c>
      <c r="D785" s="163">
        <v>2</v>
      </c>
      <c r="E785" s="161"/>
      <c r="F785" s="161"/>
      <c r="G785" s="161"/>
      <c r="H785" s="162"/>
    </row>
    <row r="786" spans="1:8" x14ac:dyDescent="0.2">
      <c r="A786" s="368"/>
      <c r="B786" s="369"/>
      <c r="C786" s="372" t="s">
        <v>888</v>
      </c>
      <c r="D786" s="373"/>
      <c r="E786" s="373"/>
      <c r="F786" s="373"/>
      <c r="G786" s="373"/>
      <c r="H786" s="374"/>
    </row>
    <row r="787" spans="1:8" ht="12" customHeight="1" x14ac:dyDescent="0.2">
      <c r="A787" s="364" t="str">
        <f>'PLANILHA ORÇAMENTARIA'!A207</f>
        <v>15.17</v>
      </c>
      <c r="B787" s="365"/>
      <c r="C787" s="370" t="str">
        <f>'PLANILHA ORÇAMENTARIA'!D207</f>
        <v>CUBA DE EMBUTIR DE AÇO INOXIDÁVEL MÉDIA, INCLUSO VÁLVULA TIPO AMERICANA EM METAL CROMADO E SIFÃO FLEXÍVEL EM PVC- FORNECIMENTO E INSTALAÇÃO</v>
      </c>
      <c r="D787" s="370"/>
      <c r="E787" s="370"/>
      <c r="F787" s="370"/>
      <c r="G787" s="370"/>
      <c r="H787" s="371"/>
    </row>
    <row r="788" spans="1:8" x14ac:dyDescent="0.2">
      <c r="A788" s="366"/>
      <c r="B788" s="367"/>
      <c r="C788" s="381"/>
      <c r="D788" s="381"/>
      <c r="E788" s="381"/>
      <c r="F788" s="381"/>
      <c r="G788" s="381"/>
      <c r="H788" s="382"/>
    </row>
    <row r="789" spans="1:8" x14ac:dyDescent="0.2">
      <c r="A789" s="366"/>
      <c r="B789" s="367"/>
      <c r="C789" s="161" t="s">
        <v>740</v>
      </c>
      <c r="D789" s="163" t="str">
        <f>'PLANILHA ORÇAMENTARIA'!E207</f>
        <v>UN.</v>
      </c>
      <c r="E789" s="161"/>
      <c r="F789" s="161"/>
      <c r="G789" s="161"/>
      <c r="H789" s="162"/>
    </row>
    <row r="790" spans="1:8" x14ac:dyDescent="0.2">
      <c r="A790" s="366"/>
      <c r="B790" s="367"/>
      <c r="C790" s="161" t="s">
        <v>742</v>
      </c>
      <c r="D790" s="163">
        <v>3</v>
      </c>
      <c r="E790" s="161"/>
      <c r="F790" s="161"/>
      <c r="G790" s="161"/>
      <c r="H790" s="162"/>
    </row>
    <row r="791" spans="1:8" x14ac:dyDescent="0.2">
      <c r="A791" s="368"/>
      <c r="B791" s="369"/>
      <c r="C791" s="372" t="s">
        <v>889</v>
      </c>
      <c r="D791" s="373"/>
      <c r="E791" s="373"/>
      <c r="F791" s="373"/>
      <c r="G791" s="373"/>
      <c r="H791" s="374"/>
    </row>
    <row r="792" spans="1:8" ht="12" customHeight="1" x14ac:dyDescent="0.2">
      <c r="A792" s="364" t="str">
        <f>'PLANILHA ORÇAMENTARIA'!A208</f>
        <v>15.18</v>
      </c>
      <c r="B792" s="365"/>
      <c r="C792" s="370" t="str">
        <f>'PLANILHA ORÇAMENTARIA'!D208</f>
        <v>CUBA EM AÇO INOXIDÁVEL DE EMBUTIR, AISI304, APLICAÇÃO PARA TANQUE (600X600X400MM), ASSENTAMENTO EM BANCADA, INCLUSIVE VÁLVULA DE ESCOAMENTO DE METAL COM ACABAMENTO CROMADO, SIFÃO DE METAL TIPO COPO COM ACABAMENTO CROMADO, FORNECIMENTO E INSTALAÇÃO</v>
      </c>
      <c r="D792" s="370"/>
      <c r="E792" s="370"/>
      <c r="F792" s="370"/>
      <c r="G792" s="370"/>
      <c r="H792" s="371"/>
    </row>
    <row r="793" spans="1:8" x14ac:dyDescent="0.2">
      <c r="A793" s="366"/>
      <c r="B793" s="367"/>
      <c r="C793" s="381"/>
      <c r="D793" s="381"/>
      <c r="E793" s="381"/>
      <c r="F793" s="381"/>
      <c r="G793" s="381"/>
      <c r="H793" s="382"/>
    </row>
    <row r="794" spans="1:8" x14ac:dyDescent="0.2">
      <c r="A794" s="366"/>
      <c r="B794" s="367"/>
      <c r="C794" s="161" t="s">
        <v>740</v>
      </c>
      <c r="D794" s="163" t="str">
        <f>'PLANILHA ORÇAMENTARIA'!E208</f>
        <v>UN.</v>
      </c>
      <c r="E794" s="161"/>
      <c r="F794" s="161"/>
      <c r="G794" s="161"/>
      <c r="H794" s="162"/>
    </row>
    <row r="795" spans="1:8" x14ac:dyDescent="0.2">
      <c r="A795" s="366"/>
      <c r="B795" s="367"/>
      <c r="C795" s="161" t="s">
        <v>742</v>
      </c>
      <c r="D795" s="163">
        <v>1</v>
      </c>
      <c r="E795" s="161"/>
      <c r="F795" s="161"/>
      <c r="G795" s="161"/>
      <c r="H795" s="162"/>
    </row>
    <row r="796" spans="1:8" x14ac:dyDescent="0.2">
      <c r="A796" s="368"/>
      <c r="B796" s="369"/>
      <c r="C796" s="372" t="s">
        <v>890</v>
      </c>
      <c r="D796" s="373"/>
      <c r="E796" s="373"/>
      <c r="F796" s="373"/>
      <c r="G796" s="373"/>
      <c r="H796" s="374"/>
    </row>
    <row r="797" spans="1:8" ht="12" customHeight="1" x14ac:dyDescent="0.2">
      <c r="A797" s="364" t="str">
        <f>'PLANILHA ORÇAMENTARIA'!A209</f>
        <v>15.19</v>
      </c>
      <c r="B797" s="365"/>
      <c r="C797" s="370" t="str">
        <f>'PLANILHA ORÇAMENTARIA'!D209</f>
        <v>TORNEIRA METÁLICA PARA LAVATÓRIO, FECHAMENTO AUTOMÁTICO, ACABAMENTO CROMADO, COM AREJADOR, APLICAÇÃO DE MESA, INCLUSIVE ENGATE FLEXÍVEL METÁLICO, FORNECIMENTO E INSTALAÇÃO</v>
      </c>
      <c r="D797" s="370"/>
      <c r="E797" s="370"/>
      <c r="F797" s="370"/>
      <c r="G797" s="370"/>
      <c r="H797" s="371"/>
    </row>
    <row r="798" spans="1:8" x14ac:dyDescent="0.2">
      <c r="A798" s="366"/>
      <c r="B798" s="367"/>
      <c r="C798" s="381"/>
      <c r="D798" s="381"/>
      <c r="E798" s="381"/>
      <c r="F798" s="381"/>
      <c r="G798" s="381"/>
      <c r="H798" s="382"/>
    </row>
    <row r="799" spans="1:8" x14ac:dyDescent="0.2">
      <c r="A799" s="366"/>
      <c r="B799" s="367"/>
      <c r="C799" s="161" t="s">
        <v>740</v>
      </c>
      <c r="D799" s="163" t="str">
        <f>'PLANILHA ORÇAMENTARIA'!E209</f>
        <v>UN.</v>
      </c>
      <c r="E799" s="161"/>
      <c r="F799" s="161"/>
      <c r="G799" s="161"/>
      <c r="H799" s="162"/>
    </row>
    <row r="800" spans="1:8" x14ac:dyDescent="0.2">
      <c r="A800" s="366"/>
      <c r="B800" s="367"/>
      <c r="C800" s="161" t="s">
        <v>742</v>
      </c>
      <c r="D800" s="163">
        <v>12</v>
      </c>
      <c r="E800" s="161"/>
      <c r="F800" s="161"/>
      <c r="G800" s="161"/>
      <c r="H800" s="162"/>
    </row>
    <row r="801" spans="1:8" ht="24" customHeight="1" x14ac:dyDescent="0.2">
      <c r="A801" s="368"/>
      <c r="B801" s="369"/>
      <c r="C801" s="404" t="s">
        <v>891</v>
      </c>
      <c r="D801" s="405"/>
      <c r="E801" s="405"/>
      <c r="F801" s="405"/>
      <c r="G801" s="405"/>
      <c r="H801" s="406"/>
    </row>
    <row r="802" spans="1:8" ht="12" customHeight="1" x14ac:dyDescent="0.2">
      <c r="A802" s="364" t="str">
        <f>'PLANILHA ORÇAMENTARIA'!A210</f>
        <v>15.20</v>
      </c>
      <c r="B802" s="365"/>
      <c r="C802" s="370" t="str">
        <f>'PLANILHA ORÇAMENTARIA'!D210</f>
        <v>TORNEIRA METÁLICA PARA PIA, BICA MÓVEL, ACABAMENTO CROMADO, COM AREJADOR, APLICAÇÃO DE PAREDE, INCLUSIVE  FORNECIMENTO E INSTALAÇÃO</v>
      </c>
      <c r="D802" s="370"/>
      <c r="E802" s="370"/>
      <c r="F802" s="370"/>
      <c r="G802" s="370"/>
      <c r="H802" s="371"/>
    </row>
    <row r="803" spans="1:8" x14ac:dyDescent="0.2">
      <c r="A803" s="366"/>
      <c r="B803" s="367"/>
      <c r="C803" s="161" t="s">
        <v>740</v>
      </c>
      <c r="D803" s="163" t="str">
        <f>'PLANILHA ORÇAMENTARIA'!E210</f>
        <v>UN.</v>
      </c>
      <c r="E803" s="161"/>
      <c r="F803" s="161"/>
      <c r="G803" s="161"/>
      <c r="H803" s="162"/>
    </row>
    <row r="804" spans="1:8" x14ac:dyDescent="0.2">
      <c r="A804" s="366"/>
      <c r="B804" s="367"/>
      <c r="C804" s="161" t="s">
        <v>742</v>
      </c>
      <c r="D804" s="163">
        <v>4</v>
      </c>
      <c r="E804" s="161"/>
      <c r="F804" s="161"/>
      <c r="G804" s="161"/>
      <c r="H804" s="162"/>
    </row>
    <row r="805" spans="1:8" x14ac:dyDescent="0.2">
      <c r="A805" s="368"/>
      <c r="B805" s="369"/>
      <c r="C805" s="372" t="s">
        <v>892</v>
      </c>
      <c r="D805" s="373"/>
      <c r="E805" s="373"/>
      <c r="F805" s="373"/>
      <c r="G805" s="373"/>
      <c r="H805" s="374"/>
    </row>
    <row r="806" spans="1:8" ht="12" customHeight="1" x14ac:dyDescent="0.2">
      <c r="A806" s="364" t="str">
        <f>'PLANILHA ORÇAMENTARIA'!A211</f>
        <v>15.21</v>
      </c>
      <c r="B806" s="365"/>
      <c r="C806" s="370" t="str">
        <f>'PLANILHA ORÇAMENTARIA'!D211</f>
        <v>TORNEIRA METÁLICA PARA TANQUE, ACABAMENTO CROMADO, INCLUSIVE ENGATE FLEXÍVEL METÁLICO, FORNECIMENTO E INSTALAÇÃO</v>
      </c>
      <c r="D806" s="370"/>
      <c r="E806" s="370"/>
      <c r="F806" s="370"/>
      <c r="G806" s="370"/>
      <c r="H806" s="371"/>
    </row>
    <row r="807" spans="1:8" x14ac:dyDescent="0.2">
      <c r="A807" s="366"/>
      <c r="B807" s="367"/>
      <c r="C807" s="161" t="s">
        <v>740</v>
      </c>
      <c r="D807" s="163" t="str">
        <f>'PLANILHA ORÇAMENTARIA'!E211</f>
        <v>UN.</v>
      </c>
      <c r="E807" s="161"/>
      <c r="F807" s="161"/>
      <c r="G807" s="161"/>
      <c r="H807" s="162"/>
    </row>
    <row r="808" spans="1:8" x14ac:dyDescent="0.2">
      <c r="A808" s="366"/>
      <c r="B808" s="367"/>
      <c r="C808" s="161" t="s">
        <v>742</v>
      </c>
      <c r="D808" s="163">
        <v>3</v>
      </c>
      <c r="E808" s="161"/>
      <c r="F808" s="161"/>
      <c r="G808" s="161"/>
      <c r="H808" s="162"/>
    </row>
    <row r="809" spans="1:8" x14ac:dyDescent="0.2">
      <c r="A809" s="368"/>
      <c r="B809" s="369"/>
      <c r="C809" s="372" t="s">
        <v>893</v>
      </c>
      <c r="D809" s="373"/>
      <c r="E809" s="373"/>
      <c r="F809" s="373"/>
      <c r="G809" s="373"/>
      <c r="H809" s="374"/>
    </row>
    <row r="810" spans="1:8" ht="12" customHeight="1" x14ac:dyDescent="0.2">
      <c r="A810" s="364" t="str">
        <f>'PLANILHA ORÇAMENTARIA'!A212</f>
        <v>15.22</v>
      </c>
      <c r="B810" s="365"/>
      <c r="C810" s="370" t="str">
        <f>'PLANILHA ORÇAMENTARIA'!D212</f>
        <v>TORNEIRA METÁLICA PARA IRRIGAÇÃO/JARDIM, ACABAMENTO CROMADO, APLICAÇÃO DE PAREDE, INCLUSIVE FORNECIMENTO E INSTALAÇÃO</v>
      </c>
      <c r="D810" s="370"/>
      <c r="E810" s="370"/>
      <c r="F810" s="370"/>
      <c r="G810" s="370"/>
      <c r="H810" s="371"/>
    </row>
    <row r="811" spans="1:8" x14ac:dyDescent="0.2">
      <c r="A811" s="366"/>
      <c r="B811" s="367"/>
      <c r="C811" s="161" t="s">
        <v>740</v>
      </c>
      <c r="D811" s="163" t="str">
        <f>'PLANILHA ORÇAMENTARIA'!E212</f>
        <v>UN.</v>
      </c>
      <c r="E811" s="161"/>
      <c r="F811" s="161"/>
      <c r="G811" s="161"/>
      <c r="H811" s="162"/>
    </row>
    <row r="812" spans="1:8" x14ac:dyDescent="0.2">
      <c r="A812" s="366"/>
      <c r="B812" s="367"/>
      <c r="C812" s="161" t="s">
        <v>742</v>
      </c>
      <c r="D812" s="163">
        <v>3</v>
      </c>
      <c r="E812" s="161"/>
      <c r="F812" s="161"/>
      <c r="G812" s="161"/>
      <c r="H812" s="162"/>
    </row>
    <row r="813" spans="1:8" x14ac:dyDescent="0.2">
      <c r="A813" s="368"/>
      <c r="B813" s="369"/>
      <c r="C813" s="372" t="s">
        <v>894</v>
      </c>
      <c r="D813" s="373"/>
      <c r="E813" s="373"/>
      <c r="F813" s="373"/>
      <c r="G813" s="373"/>
      <c r="H813" s="374"/>
    </row>
    <row r="814" spans="1:8" ht="12" customHeight="1" x14ac:dyDescent="0.2">
      <c r="A814" s="364" t="str">
        <f>'PLANILHA ORÇAMENTARIA'!A213</f>
        <v>15.23</v>
      </c>
      <c r="B814" s="365"/>
      <c r="C814" s="370" t="str">
        <f>'PLANILHA ORÇAMENTARIA'!D213</f>
        <v>SABONETEIRA PLÁSTICA TIPO DISPENSER PARA SABONETE LIQUIDO COM RESERVATÓRIO 800 A 1500 ML, INCLUSO FIXAÇÃO.</v>
      </c>
      <c r="D814" s="370"/>
      <c r="E814" s="370"/>
      <c r="F814" s="370"/>
      <c r="G814" s="370"/>
      <c r="H814" s="371"/>
    </row>
    <row r="815" spans="1:8" x14ac:dyDescent="0.2">
      <c r="A815" s="366"/>
      <c r="B815" s="367"/>
      <c r="C815" s="161" t="s">
        <v>740</v>
      </c>
      <c r="D815" s="163" t="str">
        <f>'PLANILHA ORÇAMENTARIA'!E213</f>
        <v>UN.</v>
      </c>
      <c r="E815" s="161"/>
      <c r="F815" s="161"/>
      <c r="G815" s="161"/>
      <c r="H815" s="162"/>
    </row>
    <row r="816" spans="1:8" x14ac:dyDescent="0.2">
      <c r="A816" s="366"/>
      <c r="B816" s="367"/>
      <c r="C816" s="161" t="s">
        <v>742</v>
      </c>
      <c r="D816" s="163">
        <v>11</v>
      </c>
      <c r="E816" s="161"/>
      <c r="F816" s="161"/>
      <c r="G816" s="161"/>
      <c r="H816" s="162"/>
    </row>
    <row r="817" spans="1:8" ht="26.25" customHeight="1" x14ac:dyDescent="0.2">
      <c r="A817" s="368"/>
      <c r="B817" s="369"/>
      <c r="C817" s="404" t="s">
        <v>896</v>
      </c>
      <c r="D817" s="405"/>
      <c r="E817" s="405"/>
      <c r="F817" s="405"/>
      <c r="G817" s="405"/>
      <c r="H817" s="406"/>
    </row>
    <row r="818" spans="1:8" ht="12" customHeight="1" x14ac:dyDescent="0.2">
      <c r="A818" s="364" t="str">
        <f>'PLANILHA ORÇAMENTARIA'!A214</f>
        <v>15.24</v>
      </c>
      <c r="B818" s="365"/>
      <c r="C818" s="370" t="str">
        <f>'PLANILHA ORÇAMENTARIA'!D214</f>
        <v>TOALHEIRO PLÁSTICO TIPO DISPENSER PARA PAPEL TOALHA INTERFOLHADO - FORNECIMENTO E INSTALAÇÃO.</v>
      </c>
      <c r="D818" s="370"/>
      <c r="E818" s="370"/>
      <c r="F818" s="370"/>
      <c r="G818" s="370"/>
      <c r="H818" s="371"/>
    </row>
    <row r="819" spans="1:8" x14ac:dyDescent="0.2">
      <c r="A819" s="366"/>
      <c r="B819" s="367"/>
      <c r="C819" s="161" t="s">
        <v>740</v>
      </c>
      <c r="D819" s="163" t="str">
        <f>'PLANILHA ORÇAMENTARIA'!E214</f>
        <v>UN.</v>
      </c>
      <c r="E819" s="161"/>
      <c r="F819" s="161"/>
      <c r="G819" s="161"/>
      <c r="H819" s="162"/>
    </row>
    <row r="820" spans="1:8" x14ac:dyDescent="0.2">
      <c r="A820" s="366"/>
      <c r="B820" s="367"/>
      <c r="C820" s="161" t="s">
        <v>742</v>
      </c>
      <c r="D820" s="163">
        <v>10</v>
      </c>
      <c r="E820" s="161"/>
      <c r="F820" s="161"/>
      <c r="G820" s="161"/>
      <c r="H820" s="162"/>
    </row>
    <row r="821" spans="1:8" ht="29.25" customHeight="1" x14ac:dyDescent="0.2">
      <c r="A821" s="368"/>
      <c r="B821" s="369"/>
      <c r="C821" s="404" t="s">
        <v>895</v>
      </c>
      <c r="D821" s="405"/>
      <c r="E821" s="405"/>
      <c r="F821" s="405"/>
      <c r="G821" s="405"/>
      <c r="H821" s="406"/>
    </row>
    <row r="822" spans="1:8" x14ac:dyDescent="0.2">
      <c r="A822" s="379">
        <f>'PLANILHA ORÇAMENTARIA'!A216</f>
        <v>16</v>
      </c>
      <c r="B822" s="379"/>
      <c r="C822" s="380" t="str">
        <f>'PLANILHA ORÇAMENTARIA'!D216</f>
        <v>INSTALAÇÃO DE GÁS COMBUSTÍVEL</v>
      </c>
      <c r="D822" s="380"/>
      <c r="E822" s="380"/>
      <c r="F822" s="380"/>
      <c r="G822" s="380"/>
      <c r="H822" s="380"/>
    </row>
    <row r="823" spans="1:8" ht="12" customHeight="1" x14ac:dyDescent="0.2">
      <c r="A823" s="364" t="str">
        <f>'PLANILHA ORÇAMENTARIA'!A217</f>
        <v>16.1</v>
      </c>
      <c r="B823" s="365"/>
      <c r="C823" s="370" t="str">
        <f>'PLANILHA ORÇAMENTARIA'!D217</f>
        <v>CILINDRO DE AÇO COM GÁS GLP CAPACIDADE 45 KG</v>
      </c>
      <c r="D823" s="370"/>
      <c r="E823" s="370"/>
      <c r="F823" s="370"/>
      <c r="G823" s="370"/>
      <c r="H823" s="371"/>
    </row>
    <row r="824" spans="1:8" x14ac:dyDescent="0.2">
      <c r="A824" s="366"/>
      <c r="B824" s="367"/>
      <c r="C824" s="161" t="s">
        <v>740</v>
      </c>
      <c r="D824" s="163" t="str">
        <f>'PLANILHA ORÇAMENTARIA'!E217</f>
        <v>UN.</v>
      </c>
      <c r="E824" s="161"/>
      <c r="F824" s="161"/>
      <c r="G824" s="161"/>
      <c r="H824" s="162"/>
    </row>
    <row r="825" spans="1:8" x14ac:dyDescent="0.2">
      <c r="A825" s="366"/>
      <c r="B825" s="367"/>
      <c r="C825" s="161" t="s">
        <v>742</v>
      </c>
      <c r="D825" s="169">
        <f>'PLANILHA ORÇAMENTARIA'!F217</f>
        <v>2</v>
      </c>
      <c r="E825" s="161"/>
      <c r="F825" s="161"/>
      <c r="G825" s="161"/>
      <c r="H825" s="162"/>
    </row>
    <row r="826" spans="1:8" x14ac:dyDescent="0.2">
      <c r="A826" s="368"/>
      <c r="B826" s="369"/>
      <c r="C826" s="372" t="s">
        <v>1093</v>
      </c>
      <c r="D826" s="373"/>
      <c r="E826" s="373"/>
      <c r="F826" s="373"/>
      <c r="G826" s="373"/>
      <c r="H826" s="374"/>
    </row>
    <row r="827" spans="1:8" ht="12" customHeight="1" x14ac:dyDescent="0.2">
      <c r="A827" s="364" t="str">
        <f>'PLANILHA ORÇAMENTARIA'!A218</f>
        <v>16.2</v>
      </c>
      <c r="B827" s="365"/>
      <c r="C827" s="370" t="str">
        <f>'PLANILHA ORÇAMENTARIA'!D218</f>
        <v>PIG-TAIL DE BORRACHA P-45 / P-90 - 500MM</v>
      </c>
      <c r="D827" s="370"/>
      <c r="E827" s="370"/>
      <c r="F827" s="370"/>
      <c r="G827" s="370"/>
      <c r="H827" s="371"/>
    </row>
    <row r="828" spans="1:8" x14ac:dyDescent="0.2">
      <c r="A828" s="366"/>
      <c r="B828" s="367"/>
      <c r="C828" s="161" t="s">
        <v>740</v>
      </c>
      <c r="D828" s="163" t="str">
        <f>'PLANILHA ORÇAMENTARIA'!E218</f>
        <v>UN.</v>
      </c>
      <c r="E828" s="161"/>
      <c r="F828" s="161"/>
      <c r="G828" s="161"/>
      <c r="H828" s="162"/>
    </row>
    <row r="829" spans="1:8" x14ac:dyDescent="0.2">
      <c r="A829" s="366"/>
      <c r="B829" s="367"/>
      <c r="C829" s="161" t="s">
        <v>742</v>
      </c>
      <c r="D829" s="169">
        <f>'PLANILHA ORÇAMENTARIA'!F218</f>
        <v>2</v>
      </c>
      <c r="E829" s="161"/>
      <c r="F829" s="161"/>
      <c r="G829" s="161"/>
      <c r="H829" s="162"/>
    </row>
    <row r="830" spans="1:8" x14ac:dyDescent="0.2">
      <c r="A830" s="368"/>
      <c r="B830" s="369"/>
      <c r="C830" s="372" t="s">
        <v>1093</v>
      </c>
      <c r="D830" s="373"/>
      <c r="E830" s="373"/>
      <c r="F830" s="373"/>
      <c r="G830" s="373"/>
      <c r="H830" s="374"/>
    </row>
    <row r="831" spans="1:8" ht="12" customHeight="1" x14ac:dyDescent="0.2">
      <c r="A831" s="364" t="str">
        <f>'PLANILHA ORÇAMENTARIA'!A219</f>
        <v>16.3</v>
      </c>
      <c r="B831" s="365"/>
      <c r="C831" s="370" t="str">
        <f>'PLANILHA ORÇAMENTARIA'!D219</f>
        <v>VÁLVULA DE ESFERA TRIPARTIDA COM ROSCA NPT, CLASSE 300LBS - 3/4''</v>
      </c>
      <c r="D831" s="370"/>
      <c r="E831" s="370"/>
      <c r="F831" s="370"/>
      <c r="G831" s="370"/>
      <c r="H831" s="371"/>
    </row>
    <row r="832" spans="1:8" x14ac:dyDescent="0.2">
      <c r="A832" s="366"/>
      <c r="B832" s="367"/>
      <c r="C832" s="161" t="s">
        <v>740</v>
      </c>
      <c r="D832" s="163" t="str">
        <f>'PLANILHA ORÇAMENTARIA'!E219</f>
        <v>UN.</v>
      </c>
      <c r="E832" s="161"/>
      <c r="F832" s="161"/>
      <c r="G832" s="161"/>
      <c r="H832" s="162"/>
    </row>
    <row r="833" spans="1:8" x14ac:dyDescent="0.2">
      <c r="A833" s="366"/>
      <c r="B833" s="367"/>
      <c r="C833" s="161" t="s">
        <v>742</v>
      </c>
      <c r="D833" s="169">
        <f>'PLANILHA ORÇAMENTARIA'!F219</f>
        <v>4</v>
      </c>
      <c r="E833" s="161"/>
      <c r="F833" s="161"/>
      <c r="G833" s="161"/>
      <c r="H833" s="162"/>
    </row>
    <row r="834" spans="1:8" x14ac:dyDescent="0.2">
      <c r="A834" s="368"/>
      <c r="B834" s="369"/>
      <c r="C834" s="372" t="s">
        <v>1093</v>
      </c>
      <c r="D834" s="373"/>
      <c r="E834" s="373"/>
      <c r="F834" s="373"/>
      <c r="G834" s="373"/>
      <c r="H834" s="374"/>
    </row>
    <row r="835" spans="1:8" ht="12" customHeight="1" x14ac:dyDescent="0.2">
      <c r="A835" s="364" t="str">
        <f>'PLANILHA ORÇAMENTARIA'!A220</f>
        <v>16.4</v>
      </c>
      <c r="B835" s="365"/>
      <c r="C835" s="370" t="str">
        <f>'PLANILHA ORÇAMENTARIA'!D220</f>
        <v>JOELHO 90 GRAUS, EM FERRO GALVANIZADO, CONEXÃO ROSQUEADA, DN 20 (3/4"), INSTALADO EM RAMAIS E SUB-RAMAIS DE GÁS - FORNECIMENTO E INSTALAÇÃO. AF_12/2015</v>
      </c>
      <c r="D835" s="370"/>
      <c r="E835" s="370"/>
      <c r="F835" s="370"/>
      <c r="G835" s="370"/>
      <c r="H835" s="371"/>
    </row>
    <row r="836" spans="1:8" x14ac:dyDescent="0.2">
      <c r="A836" s="366"/>
      <c r="B836" s="367"/>
      <c r="C836" s="381"/>
      <c r="D836" s="381"/>
      <c r="E836" s="381"/>
      <c r="F836" s="381"/>
      <c r="G836" s="381"/>
      <c r="H836" s="382"/>
    </row>
    <row r="837" spans="1:8" x14ac:dyDescent="0.2">
      <c r="A837" s="366"/>
      <c r="B837" s="367"/>
      <c r="C837" s="161" t="s">
        <v>740</v>
      </c>
      <c r="D837" s="163" t="str">
        <f>'PLANILHA ORÇAMENTARIA'!E220</f>
        <v>UN.</v>
      </c>
      <c r="E837" s="161"/>
      <c r="F837" s="161"/>
      <c r="G837" s="161"/>
      <c r="H837" s="162"/>
    </row>
    <row r="838" spans="1:8" x14ac:dyDescent="0.2">
      <c r="A838" s="366"/>
      <c r="B838" s="367"/>
      <c r="C838" s="161" t="s">
        <v>742</v>
      </c>
      <c r="D838" s="169">
        <f>'PLANILHA ORÇAMENTARIA'!F220</f>
        <v>6</v>
      </c>
      <c r="E838" s="161"/>
      <c r="F838" s="161"/>
      <c r="G838" s="161"/>
      <c r="H838" s="162"/>
    </row>
    <row r="839" spans="1:8" x14ac:dyDescent="0.2">
      <c r="A839" s="368"/>
      <c r="B839" s="369"/>
      <c r="C839" s="372" t="s">
        <v>1093</v>
      </c>
      <c r="D839" s="373"/>
      <c r="E839" s="373"/>
      <c r="F839" s="373"/>
      <c r="G839" s="373"/>
      <c r="H839" s="374"/>
    </row>
    <row r="840" spans="1:8" ht="12" customHeight="1" x14ac:dyDescent="0.2">
      <c r="A840" s="364" t="str">
        <f>'PLANILHA ORÇAMENTARIA'!A221</f>
        <v>16.5</v>
      </c>
      <c r="B840" s="365"/>
      <c r="C840" s="370" t="str">
        <f>'PLANILHA ORÇAMENTARIA'!D221</f>
        <v>LUVA DE REDUÇÃO, EM FERRO GALVANIZADO, 3/4" X 1/2", CONEXÃO ROSQUEADA, INSTALADO EM RAMAIS E SUB-RAMAIS DE GÁS - FORNECIMENTO E INSTALAÇÃO. AF_12/2015</v>
      </c>
      <c r="D840" s="370"/>
      <c r="E840" s="370"/>
      <c r="F840" s="370"/>
      <c r="G840" s="370"/>
      <c r="H840" s="371"/>
    </row>
    <row r="841" spans="1:8" x14ac:dyDescent="0.2">
      <c r="A841" s="366"/>
      <c r="B841" s="367"/>
      <c r="C841" s="381"/>
      <c r="D841" s="381"/>
      <c r="E841" s="381"/>
      <c r="F841" s="381"/>
      <c r="G841" s="381"/>
      <c r="H841" s="382"/>
    </row>
    <row r="842" spans="1:8" x14ac:dyDescent="0.2">
      <c r="A842" s="366"/>
      <c r="B842" s="367"/>
      <c r="C842" s="161" t="s">
        <v>740</v>
      </c>
      <c r="D842" s="163" t="str">
        <f>'PLANILHA ORÇAMENTARIA'!E221</f>
        <v>UN.</v>
      </c>
      <c r="E842" s="161"/>
      <c r="F842" s="161"/>
      <c r="G842" s="161"/>
      <c r="H842" s="162"/>
    </row>
    <row r="843" spans="1:8" x14ac:dyDescent="0.2">
      <c r="A843" s="366"/>
      <c r="B843" s="367"/>
      <c r="C843" s="161" t="s">
        <v>742</v>
      </c>
      <c r="D843" s="169">
        <f>'PLANILHA ORÇAMENTARIA'!F221</f>
        <v>2</v>
      </c>
      <c r="E843" s="161"/>
      <c r="F843" s="161"/>
      <c r="G843" s="161"/>
      <c r="H843" s="162"/>
    </row>
    <row r="844" spans="1:8" x14ac:dyDescent="0.2">
      <c r="A844" s="368"/>
      <c r="B844" s="369"/>
      <c r="C844" s="372" t="s">
        <v>1093</v>
      </c>
      <c r="D844" s="373"/>
      <c r="E844" s="373"/>
      <c r="F844" s="373"/>
      <c r="G844" s="373"/>
      <c r="H844" s="374"/>
    </row>
    <row r="845" spans="1:8" ht="12" customHeight="1" x14ac:dyDescent="0.2">
      <c r="A845" s="364" t="str">
        <f>'PLANILHA ORÇAMENTARIA'!A222</f>
        <v>16.6</v>
      </c>
      <c r="B845" s="365"/>
      <c r="C845" s="370" t="str">
        <f>'PLANILHA ORÇAMENTARIA'!D222</f>
        <v>MANÔMETRO DE PRESSÃO PARA AR COMPRIMIDO 15 A 600 MBAR, COM ROSCA, 1/4 NPT</v>
      </c>
      <c r="D845" s="370"/>
      <c r="E845" s="370"/>
      <c r="F845" s="370"/>
      <c r="G845" s="370"/>
      <c r="H845" s="371"/>
    </row>
    <row r="846" spans="1:8" x14ac:dyDescent="0.2">
      <c r="A846" s="366"/>
      <c r="B846" s="367"/>
      <c r="C846" s="161" t="s">
        <v>740</v>
      </c>
      <c r="D846" s="163" t="str">
        <f>'PLANILHA ORÇAMENTARIA'!E222</f>
        <v>UN.</v>
      </c>
      <c r="E846" s="161"/>
      <c r="F846" s="161"/>
      <c r="G846" s="161"/>
      <c r="H846" s="162"/>
    </row>
    <row r="847" spans="1:8" x14ac:dyDescent="0.2">
      <c r="A847" s="366"/>
      <c r="B847" s="367"/>
      <c r="C847" s="161" t="s">
        <v>742</v>
      </c>
      <c r="D847" s="169">
        <f>'PLANILHA ORÇAMENTARIA'!F222</f>
        <v>1</v>
      </c>
      <c r="E847" s="161"/>
      <c r="F847" s="161"/>
      <c r="G847" s="161"/>
      <c r="H847" s="162"/>
    </row>
    <row r="848" spans="1:8" x14ac:dyDescent="0.2">
      <c r="A848" s="368"/>
      <c r="B848" s="369"/>
      <c r="C848" s="372" t="s">
        <v>1093</v>
      </c>
      <c r="D848" s="373"/>
      <c r="E848" s="373"/>
      <c r="F848" s="373"/>
      <c r="G848" s="373"/>
      <c r="H848" s="374"/>
    </row>
    <row r="849" spans="1:8" ht="12" customHeight="1" x14ac:dyDescent="0.2">
      <c r="A849" s="364" t="str">
        <f>'PLANILHA ORÇAMENTARIA'!A223</f>
        <v>16.7</v>
      </c>
      <c r="B849" s="365"/>
      <c r="C849" s="370" t="str">
        <f>'PLANILHA ORÇAMENTARIA'!D223</f>
        <v>ALVENARIA DE VEDAÇÃO COM TIJOLO CERÂMICO FURADO, ESP.14CM, PARA REVESTIMENTO, INCLUSIVE ARGAMASSA PARA ASSENTAMENTO</v>
      </c>
      <c r="D849" s="370"/>
      <c r="E849" s="370"/>
      <c r="F849" s="370"/>
      <c r="G849" s="370"/>
      <c r="H849" s="371"/>
    </row>
    <row r="850" spans="1:8" x14ac:dyDescent="0.2">
      <c r="A850" s="366"/>
      <c r="B850" s="367"/>
      <c r="C850" s="161" t="s">
        <v>740</v>
      </c>
      <c r="D850" s="163" t="str">
        <f>'PLANILHA ORÇAMENTARIA'!E223</f>
        <v>M2</v>
      </c>
      <c r="E850" s="161"/>
      <c r="F850" s="161"/>
      <c r="G850" s="161"/>
      <c r="H850" s="162"/>
    </row>
    <row r="851" spans="1:8" x14ac:dyDescent="0.2">
      <c r="A851" s="366"/>
      <c r="B851" s="367"/>
      <c r="C851" s="161" t="s">
        <v>742</v>
      </c>
      <c r="D851" s="169">
        <f>'PLANILHA ORÇAMENTARIA'!F223</f>
        <v>6.6</v>
      </c>
      <c r="E851" s="161"/>
      <c r="F851" s="161"/>
      <c r="G851" s="161"/>
      <c r="H851" s="162"/>
    </row>
    <row r="852" spans="1:8" x14ac:dyDescent="0.2">
      <c r="A852" s="368"/>
      <c r="B852" s="369"/>
      <c r="C852" s="372" t="s">
        <v>1093</v>
      </c>
      <c r="D852" s="373"/>
      <c r="E852" s="373"/>
      <c r="F852" s="373"/>
      <c r="G852" s="373"/>
      <c r="H852" s="374"/>
    </row>
    <row r="853" spans="1:8" ht="12" customHeight="1" x14ac:dyDescent="0.2">
      <c r="A853" s="364" t="str">
        <f>'PLANILHA ORÇAMENTARIA'!A224</f>
        <v>16.8</v>
      </c>
      <c r="B853" s="365"/>
      <c r="C853" s="370" t="str">
        <f>'PLANILHA ORÇAMENTARIA'!D224</f>
        <v>CHAPISCO COM ARGAMASSA, TRAÇO 1:2:3 (CIMENTO, AREIA E PEDRISCO), APLICADO COM COLHER, ESP.5MM. PREPARO MECÂNICO</v>
      </c>
      <c r="D853" s="370"/>
      <c r="E853" s="370"/>
      <c r="F853" s="370"/>
      <c r="G853" s="370"/>
      <c r="H853" s="371"/>
    </row>
    <row r="854" spans="1:8" x14ac:dyDescent="0.2">
      <c r="A854" s="366"/>
      <c r="B854" s="367"/>
      <c r="C854" s="161" t="s">
        <v>740</v>
      </c>
      <c r="D854" s="163" t="str">
        <f>'PLANILHA ORÇAMENTARIA'!E224</f>
        <v>M2</v>
      </c>
      <c r="E854" s="161"/>
      <c r="F854" s="161"/>
      <c r="G854" s="161"/>
      <c r="H854" s="162"/>
    </row>
    <row r="855" spans="1:8" x14ac:dyDescent="0.2">
      <c r="A855" s="366"/>
      <c r="B855" s="367"/>
      <c r="C855" s="161" t="s">
        <v>742</v>
      </c>
      <c r="D855" s="163">
        <f>'PLANILHA ORÇAMENTARIA'!F224</f>
        <v>14.28</v>
      </c>
      <c r="E855" s="161"/>
      <c r="F855" s="161"/>
      <c r="G855" s="161"/>
      <c r="H855" s="162"/>
    </row>
    <row r="856" spans="1:8" x14ac:dyDescent="0.2">
      <c r="A856" s="368"/>
      <c r="B856" s="369"/>
      <c r="C856" s="372" t="s">
        <v>1093</v>
      </c>
      <c r="D856" s="373"/>
      <c r="E856" s="373"/>
      <c r="F856" s="373"/>
      <c r="G856" s="373"/>
      <c r="H856" s="374"/>
    </row>
    <row r="857" spans="1:8" ht="12" customHeight="1" x14ac:dyDescent="0.2">
      <c r="A857" s="364" t="str">
        <f>'PLANILHA ORÇAMENTARIA'!A225</f>
        <v>16.9</v>
      </c>
      <c r="B857" s="365"/>
      <c r="C857" s="370" t="str">
        <f>'PLANILHA ORÇAMENTARIA'!D225</f>
        <v>PINTURA ESMALTE EM ALVENARIA COM REBOCO, DUAS (2) DEMÃOS, EXCLUSIVE SELADOR ACRÍLICO E MASSA ACRÍLICA CORRIDA (PVA)</v>
      </c>
      <c r="D857" s="370"/>
      <c r="E857" s="370"/>
      <c r="F857" s="370"/>
      <c r="G857" s="370"/>
      <c r="H857" s="371"/>
    </row>
    <row r="858" spans="1:8" x14ac:dyDescent="0.2">
      <c r="A858" s="366"/>
      <c r="B858" s="367"/>
      <c r="C858" s="161" t="s">
        <v>740</v>
      </c>
      <c r="D858" s="163" t="str">
        <f>'PLANILHA ORÇAMENTARIA'!E225</f>
        <v>M2</v>
      </c>
      <c r="E858" s="161"/>
      <c r="F858" s="161"/>
      <c r="G858" s="161"/>
      <c r="H858" s="162"/>
    </row>
    <row r="859" spans="1:8" x14ac:dyDescent="0.2">
      <c r="A859" s="366"/>
      <c r="B859" s="367"/>
      <c r="C859" s="161" t="s">
        <v>742</v>
      </c>
      <c r="D859" s="163">
        <f>'PLANILHA ORÇAMENTARIA'!F225</f>
        <v>14.28</v>
      </c>
      <c r="E859" s="161"/>
      <c r="F859" s="161"/>
      <c r="G859" s="161"/>
      <c r="H859" s="162"/>
    </row>
    <row r="860" spans="1:8" x14ac:dyDescent="0.2">
      <c r="A860" s="368"/>
      <c r="B860" s="369"/>
      <c r="C860" s="372" t="s">
        <v>1093</v>
      </c>
      <c r="D860" s="373"/>
      <c r="E860" s="373"/>
      <c r="F860" s="373"/>
      <c r="G860" s="373"/>
      <c r="H860" s="374"/>
    </row>
    <row r="861" spans="1:8" ht="12" customHeight="1" x14ac:dyDescent="0.2">
      <c r="A861" s="364" t="str">
        <f>'PLANILHA ORÇAMENTARIA'!A226</f>
        <v>16.10</v>
      </c>
      <c r="B861" s="365"/>
      <c r="C861" s="370" t="str">
        <f>'PLANILHA ORÇAMENTARIA'!D226</f>
        <v>REBOCO COM ARGAMASSA, TRAÇO 1:2:8 (CIMENTO, CAL E AREIRA), ESP. 20MM, APLICAÇÃO MANUAL, PREPARO MECÂNICO</v>
      </c>
      <c r="D861" s="370"/>
      <c r="E861" s="370"/>
      <c r="F861" s="370"/>
      <c r="G861" s="370"/>
      <c r="H861" s="371"/>
    </row>
    <row r="862" spans="1:8" x14ac:dyDescent="0.2">
      <c r="A862" s="366"/>
      <c r="B862" s="367"/>
      <c r="C862" s="161" t="s">
        <v>740</v>
      </c>
      <c r="D862" s="163" t="str">
        <f>'PLANILHA ORÇAMENTARIA'!E226</f>
        <v>M2</v>
      </c>
      <c r="E862" s="161"/>
      <c r="F862" s="161"/>
      <c r="G862" s="161"/>
      <c r="H862" s="162"/>
    </row>
    <row r="863" spans="1:8" x14ac:dyDescent="0.2">
      <c r="A863" s="366"/>
      <c r="B863" s="367"/>
      <c r="C863" s="161" t="s">
        <v>742</v>
      </c>
      <c r="D863" s="163">
        <f>'PLANILHA ORÇAMENTARIA'!F226</f>
        <v>14.28</v>
      </c>
      <c r="E863" s="161"/>
      <c r="F863" s="161"/>
      <c r="G863" s="161"/>
      <c r="H863" s="162"/>
    </row>
    <row r="864" spans="1:8" x14ac:dyDescent="0.2">
      <c r="A864" s="368"/>
      <c r="B864" s="369"/>
      <c r="C864" s="372" t="s">
        <v>1093</v>
      </c>
      <c r="D864" s="373"/>
      <c r="E864" s="373"/>
      <c r="F864" s="373"/>
      <c r="G864" s="373"/>
      <c r="H864" s="374"/>
    </row>
    <row r="865" spans="1:8" ht="12" customHeight="1" x14ac:dyDescent="0.2">
      <c r="A865" s="364" t="str">
        <f>'PLANILHA ORÇAMENTARIA'!A227</f>
        <v>16.11</v>
      </c>
      <c r="B865" s="365"/>
      <c r="C865" s="370" t="str">
        <f>'PLANILHA ORÇAMENTARIA'!D227</f>
        <v>CONTRAPISO DESEMPENADO COM ARGAMASSA , TRAÇO 1:3 (CIMENTO E AREIA) ESP. 50MM</v>
      </c>
      <c r="D865" s="370"/>
      <c r="E865" s="370"/>
      <c r="F865" s="370"/>
      <c r="G865" s="370"/>
      <c r="H865" s="371"/>
    </row>
    <row r="866" spans="1:8" x14ac:dyDescent="0.2">
      <c r="A866" s="366"/>
      <c r="B866" s="367"/>
      <c r="C866" s="161" t="s">
        <v>740</v>
      </c>
      <c r="D866" s="163" t="str">
        <f>'PLANILHA ORÇAMENTARIA'!E227</f>
        <v>M2</v>
      </c>
      <c r="E866" s="161"/>
      <c r="F866" s="161"/>
      <c r="G866" s="161"/>
      <c r="H866" s="162"/>
    </row>
    <row r="867" spans="1:8" x14ac:dyDescent="0.2">
      <c r="A867" s="366"/>
      <c r="B867" s="367"/>
      <c r="C867" s="161" t="s">
        <v>742</v>
      </c>
      <c r="D867" s="169">
        <f>'PLANILHA ORÇAMENTARIA'!F227</f>
        <v>1.9</v>
      </c>
      <c r="E867" s="161"/>
      <c r="F867" s="161"/>
      <c r="G867" s="161"/>
      <c r="H867" s="162"/>
    </row>
    <row r="868" spans="1:8" x14ac:dyDescent="0.2">
      <c r="A868" s="368"/>
      <c r="B868" s="369"/>
      <c r="C868" s="372" t="s">
        <v>1093</v>
      </c>
      <c r="D868" s="373"/>
      <c r="E868" s="373"/>
      <c r="F868" s="373"/>
      <c r="G868" s="373"/>
      <c r="H868" s="374"/>
    </row>
    <row r="869" spans="1:8" ht="12" customHeight="1" x14ac:dyDescent="0.2">
      <c r="A869" s="364" t="str">
        <f>'PLANILHA ORÇAMENTARIA'!A228</f>
        <v>16.12</v>
      </c>
      <c r="B869" s="365"/>
      <c r="C869" s="370" t="str">
        <f>'PLANILHA ORÇAMENTARIA'!D228</f>
        <v>LAJE 10CM MACIÇA DE CONCRETO 20MPA, COM ARMAÇÃO, FORMA RESINADA, ESCORAMENTO E DESFORMA.</v>
      </c>
      <c r="D869" s="370"/>
      <c r="E869" s="370"/>
      <c r="F869" s="370"/>
      <c r="G869" s="370"/>
      <c r="H869" s="371"/>
    </row>
    <row r="870" spans="1:8" x14ac:dyDescent="0.2">
      <c r="A870" s="366"/>
      <c r="B870" s="367"/>
      <c r="C870" s="161" t="s">
        <v>740</v>
      </c>
      <c r="D870" s="163" t="str">
        <f>'PLANILHA ORÇAMENTARIA'!E228</f>
        <v>M2</v>
      </c>
      <c r="E870" s="161"/>
      <c r="F870" s="161"/>
      <c r="G870" s="161"/>
      <c r="H870" s="162"/>
    </row>
    <row r="871" spans="1:8" x14ac:dyDescent="0.2">
      <c r="A871" s="366"/>
      <c r="B871" s="367"/>
      <c r="C871" s="161" t="s">
        <v>742</v>
      </c>
      <c r="D871" s="169">
        <f>'PLANILHA ORÇAMENTARIA'!F228</f>
        <v>1.9</v>
      </c>
      <c r="E871" s="161"/>
      <c r="F871" s="161"/>
      <c r="G871" s="161"/>
      <c r="H871" s="162"/>
    </row>
    <row r="872" spans="1:8" x14ac:dyDescent="0.2">
      <c r="A872" s="368"/>
      <c r="B872" s="369"/>
      <c r="C872" s="372" t="s">
        <v>1093</v>
      </c>
      <c r="D872" s="373"/>
      <c r="E872" s="373"/>
      <c r="F872" s="373"/>
      <c r="G872" s="373"/>
      <c r="H872" s="374"/>
    </row>
    <row r="873" spans="1:8" ht="12" customHeight="1" x14ac:dyDescent="0.2">
      <c r="A873" s="364" t="str">
        <f>'PLANILHA ORÇAMENTARIA'!A229</f>
        <v>16.13</v>
      </c>
      <c r="B873" s="365"/>
      <c r="C873" s="370" t="str">
        <f>'PLANILHA ORÇAMENTARIA'!D229</f>
        <v>NIPLE, EM FERRO GALVANIZADO, CONEXÃO ROSQUEADA, DN 15 (1/2"), INSTALADO EM RAMAIS E SUB-RAMAIS DE GÁS - FORNECIMENTO E INSTALAÇÃO. AF_12/2015</v>
      </c>
      <c r="D873" s="370"/>
      <c r="E873" s="370"/>
      <c r="F873" s="370"/>
      <c r="G873" s="370"/>
      <c r="H873" s="371"/>
    </row>
    <row r="874" spans="1:8" x14ac:dyDescent="0.2">
      <c r="A874" s="366"/>
      <c r="B874" s="367"/>
      <c r="C874" s="381"/>
      <c r="D874" s="381"/>
      <c r="E874" s="381"/>
      <c r="F874" s="381"/>
      <c r="G874" s="381"/>
      <c r="H874" s="382"/>
    </row>
    <row r="875" spans="1:8" x14ac:dyDescent="0.2">
      <c r="A875" s="366"/>
      <c r="B875" s="367"/>
      <c r="C875" s="161" t="s">
        <v>740</v>
      </c>
      <c r="D875" s="163" t="str">
        <f>'PLANILHA ORÇAMENTARIA'!E230</f>
        <v>UN.</v>
      </c>
      <c r="E875" s="161"/>
      <c r="F875" s="161"/>
      <c r="G875" s="161"/>
      <c r="H875" s="162"/>
    </row>
    <row r="876" spans="1:8" x14ac:dyDescent="0.2">
      <c r="A876" s="366"/>
      <c r="B876" s="367"/>
      <c r="C876" s="161" t="s">
        <v>742</v>
      </c>
      <c r="D876" s="169">
        <f>'PLANILHA ORÇAMENTARIA'!F229</f>
        <v>3</v>
      </c>
      <c r="E876" s="161"/>
      <c r="F876" s="161"/>
      <c r="G876" s="161"/>
      <c r="H876" s="162"/>
    </row>
    <row r="877" spans="1:8" x14ac:dyDescent="0.2">
      <c r="A877" s="368"/>
      <c r="B877" s="369"/>
      <c r="C877" s="372" t="s">
        <v>1093</v>
      </c>
      <c r="D877" s="373"/>
      <c r="E877" s="373"/>
      <c r="F877" s="373"/>
      <c r="G877" s="373"/>
      <c r="H877" s="374"/>
    </row>
    <row r="878" spans="1:8" ht="12" customHeight="1" x14ac:dyDescent="0.2">
      <c r="A878" s="364" t="str">
        <f>'PLANILHA ORÇAMENTARIA'!A230</f>
        <v>16.14</v>
      </c>
      <c r="B878" s="365"/>
      <c r="C878" s="370" t="str">
        <f>'PLANILHA ORÇAMENTARIA'!D230</f>
        <v>NIPLE, EM FERRO GALVANIZADO, CONEXÃO ROSQUEADA, DN 20 (3/4"), INSTALADO EM RAMAIS E SUB-RAMAIS DE GÁS - FORNECIMENTO E INSTALAÇÃO. AF_12/2015</v>
      </c>
      <c r="D878" s="370"/>
      <c r="E878" s="370"/>
      <c r="F878" s="370"/>
      <c r="G878" s="370"/>
      <c r="H878" s="371"/>
    </row>
    <row r="879" spans="1:8" x14ac:dyDescent="0.2">
      <c r="A879" s="366"/>
      <c r="B879" s="367"/>
      <c r="C879" s="381"/>
      <c r="D879" s="381"/>
      <c r="E879" s="381"/>
      <c r="F879" s="381"/>
      <c r="G879" s="381"/>
      <c r="H879" s="382"/>
    </row>
    <row r="880" spans="1:8" x14ac:dyDescent="0.2">
      <c r="A880" s="366"/>
      <c r="B880" s="367"/>
      <c r="C880" s="161" t="s">
        <v>740</v>
      </c>
      <c r="D880" s="163" t="str">
        <f>'PLANILHA ORÇAMENTARIA'!E230</f>
        <v>UN.</v>
      </c>
      <c r="E880" s="161"/>
      <c r="F880" s="161"/>
      <c r="G880" s="161"/>
      <c r="H880" s="162"/>
    </row>
    <row r="881" spans="1:8" x14ac:dyDescent="0.2">
      <c r="A881" s="366"/>
      <c r="B881" s="367"/>
      <c r="C881" s="161" t="s">
        <v>742</v>
      </c>
      <c r="D881" s="169">
        <f>'PLANILHA ORÇAMENTARIA'!F230</f>
        <v>8</v>
      </c>
      <c r="E881" s="161"/>
      <c r="F881" s="161"/>
      <c r="G881" s="161"/>
      <c r="H881" s="162"/>
    </row>
    <row r="882" spans="1:8" x14ac:dyDescent="0.2">
      <c r="A882" s="368"/>
      <c r="B882" s="369"/>
      <c r="C882" s="372" t="s">
        <v>1093</v>
      </c>
      <c r="D882" s="373"/>
      <c r="E882" s="373"/>
      <c r="F882" s="373"/>
      <c r="G882" s="373"/>
      <c r="H882" s="374"/>
    </row>
    <row r="883" spans="1:8" ht="12" customHeight="1" x14ac:dyDescent="0.2">
      <c r="A883" s="364" t="str">
        <f>'PLANILHA ORÇAMENTARIA'!A231</f>
        <v>16.15</v>
      </c>
      <c r="B883" s="365"/>
      <c r="C883" s="370" t="str">
        <f>'PLANILHA ORÇAMENTARIA'!D231</f>
        <v xml:space="preserve">NIPLE, EM FERRO GALVANIZADO, CONEXÃO ROSQUEADA, DN 32 (1 1/4"), INSTAL NIPLE, EM FERRO GALVANIZADO, CONEXÃO ROSQUEADA, DN 32 (1 1/4"),         AF_12/2015         </v>
      </c>
      <c r="D883" s="370"/>
      <c r="E883" s="370"/>
      <c r="F883" s="370"/>
      <c r="G883" s="370"/>
      <c r="H883" s="371"/>
    </row>
    <row r="884" spans="1:8" x14ac:dyDescent="0.2">
      <c r="A884" s="366"/>
      <c r="B884" s="367"/>
      <c r="C884" s="381"/>
      <c r="D884" s="381"/>
      <c r="E884" s="381"/>
      <c r="F884" s="381"/>
      <c r="G884" s="381"/>
      <c r="H884" s="382"/>
    </row>
    <row r="885" spans="1:8" x14ac:dyDescent="0.2">
      <c r="A885" s="366"/>
      <c r="B885" s="367"/>
      <c r="C885" s="161" t="s">
        <v>740</v>
      </c>
      <c r="D885" s="163" t="str">
        <f>'PLANILHA ORÇAMENTARIA'!E231</f>
        <v>UN.</v>
      </c>
      <c r="E885" s="161"/>
      <c r="F885" s="161"/>
      <c r="G885" s="161"/>
      <c r="H885" s="162"/>
    </row>
    <row r="886" spans="1:8" x14ac:dyDescent="0.2">
      <c r="A886" s="366"/>
      <c r="B886" s="367"/>
      <c r="C886" s="161" t="s">
        <v>742</v>
      </c>
      <c r="D886" s="169">
        <f>'PLANILHA ORÇAMENTARIA'!F231</f>
        <v>1</v>
      </c>
      <c r="E886" s="161"/>
      <c r="F886" s="161"/>
      <c r="G886" s="161"/>
      <c r="H886" s="162"/>
    </row>
    <row r="887" spans="1:8" x14ac:dyDescent="0.2">
      <c r="A887" s="368"/>
      <c r="B887" s="369"/>
      <c r="C887" s="372" t="s">
        <v>1093</v>
      </c>
      <c r="D887" s="373"/>
      <c r="E887" s="373"/>
      <c r="F887" s="373"/>
      <c r="G887" s="373"/>
      <c r="H887" s="374"/>
    </row>
    <row r="888" spans="1:8" ht="12" customHeight="1" x14ac:dyDescent="0.2">
      <c r="A888" s="364" t="str">
        <f>'PLANILHA ORÇAMENTARIA'!A232</f>
        <v>16.16</v>
      </c>
      <c r="B888" s="365"/>
      <c r="C888" s="370" t="str">
        <f>'PLANILHA ORÇAMENTARIA'!D232</f>
        <v>PLACA FOTOLUMINESCENTE "P2" - D = 300 MM (PROIBIDO PRODUZIR CHAMA)</v>
      </c>
      <c r="D888" s="370"/>
      <c r="E888" s="370"/>
      <c r="F888" s="370"/>
      <c r="G888" s="370"/>
      <c r="H888" s="371"/>
    </row>
    <row r="889" spans="1:8" x14ac:dyDescent="0.2">
      <c r="A889" s="366"/>
      <c r="B889" s="367"/>
      <c r="C889" s="161" t="s">
        <v>740</v>
      </c>
      <c r="D889" s="163" t="str">
        <f>'PLANILHA ORÇAMENTARIA'!E232</f>
        <v>UN.</v>
      </c>
      <c r="E889" s="161"/>
      <c r="F889" s="161"/>
      <c r="G889" s="161"/>
      <c r="H889" s="162"/>
    </row>
    <row r="890" spans="1:8" x14ac:dyDescent="0.2">
      <c r="A890" s="366"/>
      <c r="B890" s="367"/>
      <c r="C890" s="161" t="s">
        <v>742</v>
      </c>
      <c r="D890" s="169">
        <f>'PLANILHA ORÇAMENTARIA'!F232</f>
        <v>1</v>
      </c>
      <c r="E890" s="161"/>
      <c r="F890" s="161"/>
      <c r="G890" s="161"/>
      <c r="H890" s="162"/>
    </row>
    <row r="891" spans="1:8" x14ac:dyDescent="0.2">
      <c r="A891" s="368"/>
      <c r="B891" s="369"/>
      <c r="C891" s="372" t="s">
        <v>1093</v>
      </c>
      <c r="D891" s="373"/>
      <c r="E891" s="373"/>
      <c r="F891" s="373"/>
      <c r="G891" s="373"/>
      <c r="H891" s="374"/>
    </row>
    <row r="892" spans="1:8" ht="12" customHeight="1" x14ac:dyDescent="0.2">
      <c r="A892" s="364" t="str">
        <f>'PLANILHA ORÇAMENTARIA'!A233</f>
        <v>16.17</v>
      </c>
      <c r="B892" s="365"/>
      <c r="C892" s="370" t="str">
        <f>'PLANILHA ORÇAMENTARIA'!D233</f>
        <v>EXTINTOR PO QUIMICO SECO ABC 4KG CAP.2-A: 20-B: C</v>
      </c>
      <c r="D892" s="370"/>
      <c r="E892" s="370"/>
      <c r="F892" s="370"/>
      <c r="G892" s="370"/>
      <c r="H892" s="371"/>
    </row>
    <row r="893" spans="1:8" x14ac:dyDescent="0.2">
      <c r="A893" s="366"/>
      <c r="B893" s="367"/>
      <c r="C893" s="161" t="s">
        <v>740</v>
      </c>
      <c r="D893" s="163" t="str">
        <f>'PLANILHA ORÇAMENTARIA'!E233</f>
        <v>UN.</v>
      </c>
      <c r="E893" s="161"/>
      <c r="F893" s="161"/>
      <c r="G893" s="161"/>
      <c r="H893" s="162"/>
    </row>
    <row r="894" spans="1:8" x14ac:dyDescent="0.2">
      <c r="A894" s="366"/>
      <c r="B894" s="367"/>
      <c r="C894" s="161" t="s">
        <v>742</v>
      </c>
      <c r="D894" s="169">
        <f>'PLANILHA ORÇAMENTARIA'!F233</f>
        <v>1</v>
      </c>
      <c r="E894" s="161"/>
      <c r="F894" s="161"/>
      <c r="G894" s="161"/>
      <c r="H894" s="162"/>
    </row>
    <row r="895" spans="1:8" x14ac:dyDescent="0.2">
      <c r="A895" s="368"/>
      <c r="B895" s="369"/>
      <c r="C895" s="372" t="s">
        <v>1093</v>
      </c>
      <c r="D895" s="373"/>
      <c r="E895" s="373"/>
      <c r="F895" s="373"/>
      <c r="G895" s="373"/>
      <c r="H895" s="374"/>
    </row>
    <row r="896" spans="1:8" ht="12" customHeight="1" x14ac:dyDescent="0.2">
      <c r="A896" s="364" t="str">
        <f>'PLANILHA ORÇAMENTARIA'!A234</f>
        <v>16.18</v>
      </c>
      <c r="B896" s="365"/>
      <c r="C896" s="370" t="str">
        <f>'PLANILHA ORÇAMENTARIA'!D234</f>
        <v>PLACA DE SINALIZACAO DE SEGURANCA CONTRA INCENDIO, FOTOLUMINESCENTE, QUADRADA, *20 X 20* CM, EM PVC *2* MM ANTI-CHAMAS PROIBIDO FUMAR E GAS INFLAMAVEL (SIMBOLOS, CORES E PICTOGRAMAS CONFORME NBR 13434)</v>
      </c>
      <c r="D896" s="370"/>
      <c r="E896" s="370"/>
      <c r="F896" s="370"/>
      <c r="G896" s="370"/>
      <c r="H896" s="371"/>
    </row>
    <row r="897" spans="1:8" x14ac:dyDescent="0.2">
      <c r="A897" s="366"/>
      <c r="B897" s="367"/>
      <c r="C897" s="381"/>
      <c r="D897" s="381"/>
      <c r="E897" s="381"/>
      <c r="F897" s="381"/>
      <c r="G897" s="381"/>
      <c r="H897" s="382"/>
    </row>
    <row r="898" spans="1:8" x14ac:dyDescent="0.2">
      <c r="A898" s="366"/>
      <c r="B898" s="367"/>
      <c r="C898" s="161" t="s">
        <v>740</v>
      </c>
      <c r="D898" s="163" t="str">
        <f>'PLANILHA ORÇAMENTARIA'!E234</f>
        <v>UN.</v>
      </c>
      <c r="E898" s="161"/>
      <c r="F898" s="161"/>
      <c r="G898" s="161"/>
      <c r="H898" s="162"/>
    </row>
    <row r="899" spans="1:8" x14ac:dyDescent="0.2">
      <c r="A899" s="366"/>
      <c r="B899" s="367"/>
      <c r="C899" s="161" t="s">
        <v>742</v>
      </c>
      <c r="D899" s="169">
        <f>'PLANILHA ORÇAMENTARIA'!F234</f>
        <v>2</v>
      </c>
      <c r="E899" s="161"/>
      <c r="F899" s="161"/>
      <c r="G899" s="161"/>
      <c r="H899" s="162"/>
    </row>
    <row r="900" spans="1:8" x14ac:dyDescent="0.2">
      <c r="A900" s="368"/>
      <c r="B900" s="369"/>
      <c r="C900" s="372" t="s">
        <v>1093</v>
      </c>
      <c r="D900" s="373"/>
      <c r="E900" s="373"/>
      <c r="F900" s="373"/>
      <c r="G900" s="373"/>
      <c r="H900" s="374"/>
    </row>
    <row r="901" spans="1:8" ht="12" customHeight="1" x14ac:dyDescent="0.2">
      <c r="A901" s="364" t="str">
        <f>'PLANILHA ORÇAMENTARIA'!A235</f>
        <v>16.19</v>
      </c>
      <c r="B901" s="365"/>
      <c r="C901" s="370" t="str">
        <f>'PLANILHA ORÇAMENTARIA'!D235</f>
        <v>PLACA DE INDICATIVA DE "EXTINTOR" EM PVC, DIM.: 20 X 20 CM</v>
      </c>
      <c r="D901" s="370"/>
      <c r="E901" s="370"/>
      <c r="F901" s="370"/>
      <c r="G901" s="370"/>
      <c r="H901" s="371"/>
    </row>
    <row r="902" spans="1:8" x14ac:dyDescent="0.2">
      <c r="A902" s="366"/>
      <c r="B902" s="367"/>
      <c r="C902" s="161" t="s">
        <v>740</v>
      </c>
      <c r="D902" s="163" t="str">
        <f>'PLANILHA ORÇAMENTARIA'!E235</f>
        <v>UN.</v>
      </c>
      <c r="E902" s="161"/>
      <c r="F902" s="161"/>
      <c r="G902" s="161"/>
      <c r="H902" s="162"/>
    </row>
    <row r="903" spans="1:8" x14ac:dyDescent="0.2">
      <c r="A903" s="366"/>
      <c r="B903" s="367"/>
      <c r="C903" s="161" t="s">
        <v>742</v>
      </c>
      <c r="D903" s="169">
        <f>'PLANILHA ORÇAMENTARIA'!F235</f>
        <v>1</v>
      </c>
      <c r="E903" s="161"/>
      <c r="F903" s="161"/>
      <c r="G903" s="161"/>
      <c r="H903" s="162"/>
    </row>
    <row r="904" spans="1:8" x14ac:dyDescent="0.2">
      <c r="A904" s="368"/>
      <c r="B904" s="369"/>
      <c r="C904" s="372" t="s">
        <v>1093</v>
      </c>
      <c r="D904" s="373"/>
      <c r="E904" s="373"/>
      <c r="F904" s="373"/>
      <c r="G904" s="373"/>
      <c r="H904" s="374"/>
    </row>
    <row r="905" spans="1:8" ht="12" customHeight="1" x14ac:dyDescent="0.2">
      <c r="A905" s="364" t="str">
        <f>'PLANILHA ORÇAMENTARIA'!A236</f>
        <v>16.20</v>
      </c>
      <c r="B905" s="365"/>
      <c r="C905" s="370" t="str">
        <f>'PLANILHA ORÇAMENTARIA'!D236</f>
        <v>TUBO DE AÇO GALVANIZADO COM COSTURA, CLASSE MÉDIA, CONEXÃO ROSQUEADA, DN 20 (3/4"), INSTALADO EM RAMAIS E SUB-RAMAIS DE GÁS - FORNECIMENTO E INSTALAÇÃO</v>
      </c>
      <c r="D905" s="370"/>
      <c r="E905" s="370"/>
      <c r="F905" s="370"/>
      <c r="G905" s="370"/>
      <c r="H905" s="371"/>
    </row>
    <row r="906" spans="1:8" x14ac:dyDescent="0.2">
      <c r="A906" s="366"/>
      <c r="B906" s="367"/>
      <c r="C906" s="381"/>
      <c r="D906" s="381"/>
      <c r="E906" s="381"/>
      <c r="F906" s="381"/>
      <c r="G906" s="381"/>
      <c r="H906" s="382"/>
    </row>
    <row r="907" spans="1:8" x14ac:dyDescent="0.2">
      <c r="A907" s="366"/>
      <c r="B907" s="367"/>
      <c r="C907" s="161" t="s">
        <v>740</v>
      </c>
      <c r="D907" s="163" t="str">
        <f>'PLANILHA ORÇAMENTARIA'!E236</f>
        <v>M</v>
      </c>
      <c r="E907" s="161"/>
      <c r="F907" s="161"/>
      <c r="G907" s="161"/>
      <c r="H907" s="162"/>
    </row>
    <row r="908" spans="1:8" x14ac:dyDescent="0.2">
      <c r="A908" s="366"/>
      <c r="B908" s="367"/>
      <c r="C908" s="161" t="s">
        <v>742</v>
      </c>
      <c r="D908" s="169">
        <f>'PLANILHA ORÇAMENTARIA'!F236</f>
        <v>1</v>
      </c>
      <c r="E908" s="161"/>
      <c r="F908" s="161"/>
      <c r="G908" s="161"/>
      <c r="H908" s="162"/>
    </row>
    <row r="909" spans="1:8" x14ac:dyDescent="0.2">
      <c r="A909" s="368"/>
      <c r="B909" s="369"/>
      <c r="C909" s="372" t="s">
        <v>1093</v>
      </c>
      <c r="D909" s="373"/>
      <c r="E909" s="373"/>
      <c r="F909" s="373"/>
      <c r="G909" s="373"/>
      <c r="H909" s="374"/>
    </row>
    <row r="910" spans="1:8" ht="12" customHeight="1" x14ac:dyDescent="0.2">
      <c r="A910" s="364" t="str">
        <f>'PLANILHA ORÇAMENTARIA'!A237</f>
        <v>16.21</v>
      </c>
      <c r="B910" s="365"/>
      <c r="C910" s="370" t="str">
        <f>'PLANILHA ORÇAMENTARIA'!D237</f>
        <v>TUBO COBRE APARENTE, JUNTA SOLDADAS, D = 22 MM (3/4")</v>
      </c>
      <c r="D910" s="370"/>
      <c r="E910" s="370"/>
      <c r="F910" s="370"/>
      <c r="G910" s="370"/>
      <c r="H910" s="371"/>
    </row>
    <row r="911" spans="1:8" x14ac:dyDescent="0.2">
      <c r="A911" s="366"/>
      <c r="B911" s="367"/>
      <c r="C911" s="161" t="s">
        <v>740</v>
      </c>
      <c r="D911" s="163" t="str">
        <f>'PLANILHA ORÇAMENTARIA'!E237</f>
        <v>M</v>
      </c>
      <c r="E911" s="161"/>
      <c r="F911" s="161"/>
      <c r="G911" s="161"/>
      <c r="H911" s="162"/>
    </row>
    <row r="912" spans="1:8" x14ac:dyDescent="0.2">
      <c r="A912" s="366"/>
      <c r="B912" s="367"/>
      <c r="C912" s="161" t="s">
        <v>742</v>
      </c>
      <c r="D912" s="169">
        <f>'PLANILHA ORÇAMENTARIA'!F237</f>
        <v>20</v>
      </c>
      <c r="E912" s="161"/>
      <c r="F912" s="161"/>
      <c r="G912" s="161"/>
      <c r="H912" s="162"/>
    </row>
    <row r="913" spans="1:8" x14ac:dyDescent="0.2">
      <c r="A913" s="368"/>
      <c r="B913" s="369"/>
      <c r="C913" s="372" t="s">
        <v>1093</v>
      </c>
      <c r="D913" s="373"/>
      <c r="E913" s="373"/>
      <c r="F913" s="373"/>
      <c r="G913" s="373"/>
      <c r="H913" s="374"/>
    </row>
    <row r="914" spans="1:8" ht="12" customHeight="1" x14ac:dyDescent="0.2">
      <c r="A914" s="364" t="str">
        <f>'PLANILHA ORÇAMENTARIA'!A238</f>
        <v>16.22</v>
      </c>
      <c r="B914" s="365"/>
      <c r="C914" s="370" t="str">
        <f>'PLANILHA ORÇAMENTARIA'!D238</f>
        <v>UNIÃO, EM FERRO GALVANIZADO, CONEXÃO ROSQUEADA, DN 20 (3/4"), INSTALAD O EM RAMAIS E SUB-RAMAIS DE GÁS - FORNECIMENTO E INSTALAÇÃO. AF_12/2015</v>
      </c>
      <c r="D914" s="370"/>
      <c r="E914" s="370"/>
      <c r="F914" s="370"/>
      <c r="G914" s="370"/>
      <c r="H914" s="371"/>
    </row>
    <row r="915" spans="1:8" x14ac:dyDescent="0.2">
      <c r="A915" s="366"/>
      <c r="B915" s="367"/>
      <c r="C915" s="381"/>
      <c r="D915" s="381"/>
      <c r="E915" s="381"/>
      <c r="F915" s="381"/>
      <c r="G915" s="381"/>
      <c r="H915" s="382"/>
    </row>
    <row r="916" spans="1:8" x14ac:dyDescent="0.2">
      <c r="A916" s="366"/>
      <c r="B916" s="367"/>
      <c r="C916" s="161" t="s">
        <v>740</v>
      </c>
      <c r="D916" s="163" t="str">
        <f>'PLANILHA ORÇAMENTARIA'!E238</f>
        <v>UN.</v>
      </c>
      <c r="E916" s="161"/>
      <c r="F916" s="161"/>
      <c r="G916" s="161"/>
      <c r="H916" s="162"/>
    </row>
    <row r="917" spans="1:8" x14ac:dyDescent="0.2">
      <c r="A917" s="366"/>
      <c r="B917" s="367"/>
      <c r="C917" s="161" t="s">
        <v>742</v>
      </c>
      <c r="D917" s="169">
        <f>'PLANILHA ORÇAMENTARIA'!F238</f>
        <v>3</v>
      </c>
      <c r="E917" s="161"/>
      <c r="F917" s="161"/>
      <c r="G917" s="161"/>
      <c r="H917" s="162"/>
    </row>
    <row r="918" spans="1:8" x14ac:dyDescent="0.2">
      <c r="A918" s="368"/>
      <c r="B918" s="369"/>
      <c r="C918" s="372" t="s">
        <v>1093</v>
      </c>
      <c r="D918" s="373"/>
      <c r="E918" s="373"/>
      <c r="F918" s="373"/>
      <c r="G918" s="373"/>
      <c r="H918" s="374"/>
    </row>
    <row r="919" spans="1:8" ht="12" customHeight="1" x14ac:dyDescent="0.2">
      <c r="A919" s="364" t="str">
        <f>'PLANILHA ORÇAMENTARIA'!A239</f>
        <v>16.23</v>
      </c>
      <c r="B919" s="365"/>
      <c r="C919" s="370" t="str">
        <f>'PLANILHA ORÇAMENTARIA'!D239</f>
        <v>LUVA, EM FERRO GALVANIZADO, CONEXÃO ROSQUEADA, DN 20 (3/4"), INSTALADO EM RAMAIS E SUB-RAMAIS DE GÁS - FORNECIMENTO E INSTALAÇÃO. AF_12/2015</v>
      </c>
      <c r="D919" s="370"/>
      <c r="E919" s="370"/>
      <c r="F919" s="370"/>
      <c r="G919" s="370"/>
      <c r="H919" s="371"/>
    </row>
    <row r="920" spans="1:8" x14ac:dyDescent="0.2">
      <c r="A920" s="366"/>
      <c r="B920" s="367"/>
      <c r="C920" s="381"/>
      <c r="D920" s="381"/>
      <c r="E920" s="381"/>
      <c r="F920" s="381"/>
      <c r="G920" s="381"/>
      <c r="H920" s="382"/>
    </row>
    <row r="921" spans="1:8" x14ac:dyDescent="0.2">
      <c r="A921" s="366"/>
      <c r="B921" s="367"/>
      <c r="C921" s="161" t="s">
        <v>740</v>
      </c>
      <c r="D921" s="163" t="str">
        <f>'PLANILHA ORÇAMENTARIA'!E239</f>
        <v>UN.</v>
      </c>
      <c r="E921" s="161"/>
      <c r="F921" s="161"/>
      <c r="G921" s="161"/>
      <c r="H921" s="162"/>
    </row>
    <row r="922" spans="1:8" x14ac:dyDescent="0.2">
      <c r="A922" s="366"/>
      <c r="B922" s="367"/>
      <c r="C922" s="161" t="s">
        <v>742</v>
      </c>
      <c r="D922" s="169">
        <f>'PLANILHA ORÇAMENTARIA'!F239</f>
        <v>2</v>
      </c>
      <c r="E922" s="161"/>
      <c r="F922" s="161"/>
      <c r="G922" s="161"/>
      <c r="H922" s="162"/>
    </row>
    <row r="923" spans="1:8" x14ac:dyDescent="0.2">
      <c r="A923" s="368"/>
      <c r="B923" s="369"/>
      <c r="C923" s="372" t="s">
        <v>1093</v>
      </c>
      <c r="D923" s="373"/>
      <c r="E923" s="373"/>
      <c r="F923" s="373"/>
      <c r="G923" s="373"/>
      <c r="H923" s="374"/>
    </row>
    <row r="924" spans="1:8" ht="12" customHeight="1" x14ac:dyDescent="0.2">
      <c r="A924" s="364" t="str">
        <f>'PLANILHA ORÇAMENTARIA'!A240</f>
        <v>16.24</v>
      </c>
      <c r="B924" s="365"/>
      <c r="C924" s="370" t="str">
        <f>'PLANILHA ORÇAMENTARIA'!D240</f>
        <v>TÊ, EM FERRO GALVANIZADO, CONEXÃO ROSQUEADA, DN 20 (3/4"), INSTALADO RAMAIS E SUB-RAMAIS DE GÁS - FORNECIMENTO E INSTALAÇÃO. AF_12/2015</v>
      </c>
      <c r="D924" s="370"/>
      <c r="E924" s="370"/>
      <c r="F924" s="370"/>
      <c r="G924" s="370"/>
      <c r="H924" s="371"/>
    </row>
    <row r="925" spans="1:8" x14ac:dyDescent="0.2">
      <c r="A925" s="366"/>
      <c r="B925" s="367"/>
      <c r="C925" s="161" t="s">
        <v>740</v>
      </c>
      <c r="D925" s="163" t="str">
        <f>'PLANILHA ORÇAMENTARIA'!E240</f>
        <v>UN.</v>
      </c>
      <c r="E925" s="161"/>
      <c r="F925" s="161"/>
      <c r="G925" s="161"/>
      <c r="H925" s="162"/>
    </row>
    <row r="926" spans="1:8" x14ac:dyDescent="0.2">
      <c r="A926" s="366"/>
      <c r="B926" s="367"/>
      <c r="C926" s="161" t="s">
        <v>742</v>
      </c>
      <c r="D926" s="169">
        <f>'PLANILHA ORÇAMENTARIA'!F240</f>
        <v>1</v>
      </c>
      <c r="E926" s="161"/>
      <c r="F926" s="161"/>
      <c r="G926" s="161"/>
      <c r="H926" s="162"/>
    </row>
    <row r="927" spans="1:8" x14ac:dyDescent="0.2">
      <c r="A927" s="368"/>
      <c r="B927" s="369"/>
      <c r="C927" s="372" t="s">
        <v>1093</v>
      </c>
      <c r="D927" s="373"/>
      <c r="E927" s="373"/>
      <c r="F927" s="373"/>
      <c r="G927" s="373"/>
      <c r="H927" s="374"/>
    </row>
    <row r="928" spans="1:8" x14ac:dyDescent="0.2">
      <c r="A928" s="364" t="str">
        <f>'PLANILHA ORÇAMENTARIA'!A241</f>
        <v>16.25</v>
      </c>
      <c r="B928" s="365"/>
      <c r="C928" s="370" t="str">
        <f>'PLANILHA ORÇAMENTARIA'!D241</f>
        <v xml:space="preserve">TAMPÃO OU CAP D=3/4" EM AÇO CARBONO </v>
      </c>
      <c r="D928" s="370"/>
      <c r="E928" s="370"/>
      <c r="F928" s="370"/>
      <c r="G928" s="370"/>
      <c r="H928" s="371"/>
    </row>
    <row r="929" spans="1:8" x14ac:dyDescent="0.2">
      <c r="A929" s="366"/>
      <c r="B929" s="367"/>
      <c r="C929" s="161" t="s">
        <v>740</v>
      </c>
      <c r="D929" s="254" t="str">
        <f>'PLANILHA ORÇAMENTARIA'!E241</f>
        <v>UN.</v>
      </c>
      <c r="E929" s="161"/>
      <c r="F929" s="161"/>
      <c r="G929" s="161"/>
      <c r="H929" s="162"/>
    </row>
    <row r="930" spans="1:8" x14ac:dyDescent="0.2">
      <c r="A930" s="366"/>
      <c r="B930" s="367"/>
      <c r="C930" s="161" t="s">
        <v>742</v>
      </c>
      <c r="D930" s="169">
        <f>'PLANILHA ORÇAMENTARIA'!F241</f>
        <v>1</v>
      </c>
      <c r="E930" s="161"/>
      <c r="F930" s="161"/>
      <c r="G930" s="161"/>
      <c r="H930" s="162"/>
    </row>
    <row r="931" spans="1:8" x14ac:dyDescent="0.2">
      <c r="A931" s="368"/>
      <c r="B931" s="369"/>
      <c r="C931" s="372" t="s">
        <v>1093</v>
      </c>
      <c r="D931" s="373"/>
      <c r="E931" s="373"/>
      <c r="F931" s="373"/>
      <c r="G931" s="373"/>
      <c r="H931" s="374"/>
    </row>
    <row r="932" spans="1:8" x14ac:dyDescent="0.2">
      <c r="A932" s="364" t="str">
        <f>'PLANILHA ORÇAMENTARIA'!A242</f>
        <v>16.26</v>
      </c>
      <c r="B932" s="365"/>
      <c r="C932" s="370" t="str">
        <f>'PLANILHA ORÇAMENTARIA'!D242</f>
        <v>REGULADOR DE ALTA PRESSÃO, D=28MM, TIPO FISHER, CLASSE 300, 1º ESTÁGIO (INSTALAÇÃO GÁS)</v>
      </c>
      <c r="D932" s="370"/>
      <c r="E932" s="370"/>
      <c r="F932" s="370"/>
      <c r="G932" s="370"/>
      <c r="H932" s="371"/>
    </row>
    <row r="933" spans="1:8" x14ac:dyDescent="0.2">
      <c r="A933" s="366"/>
      <c r="B933" s="367"/>
      <c r="C933" s="161" t="s">
        <v>740</v>
      </c>
      <c r="D933" s="254" t="str">
        <f>'PLANILHA ORÇAMENTARIA'!E242</f>
        <v>UN.</v>
      </c>
      <c r="E933" s="161"/>
      <c r="F933" s="161"/>
      <c r="G933" s="161"/>
      <c r="H933" s="162"/>
    </row>
    <row r="934" spans="1:8" x14ac:dyDescent="0.2">
      <c r="A934" s="366"/>
      <c r="B934" s="367"/>
      <c r="C934" s="161" t="s">
        <v>742</v>
      </c>
      <c r="D934" s="169">
        <f>'PLANILHA ORÇAMENTARIA'!F242</f>
        <v>1</v>
      </c>
      <c r="E934" s="161"/>
      <c r="F934" s="161"/>
      <c r="G934" s="161"/>
      <c r="H934" s="162"/>
    </row>
    <row r="935" spans="1:8" x14ac:dyDescent="0.2">
      <c r="A935" s="368"/>
      <c r="B935" s="369"/>
      <c r="C935" s="372" t="s">
        <v>1093</v>
      </c>
      <c r="D935" s="373"/>
      <c r="E935" s="373"/>
      <c r="F935" s="373"/>
      <c r="G935" s="373"/>
      <c r="H935" s="374"/>
    </row>
    <row r="936" spans="1:8" ht="12" customHeight="1" x14ac:dyDescent="0.2">
      <c r="A936" s="364" t="str">
        <f>'PLANILHA ORÇAMENTARIA'!A243</f>
        <v>16.27</v>
      </c>
      <c r="B936" s="365"/>
      <c r="C936" s="370" t="str">
        <f>'PLANILHA ORÇAMENTARIA'!D243</f>
        <v>REGULADOR DE BAIXA PRESSÃO, D=15MM, TIPO FISHER, CLASSE 300, 2º ESTÁGIO (INSTALAÇÃO GÁS)</v>
      </c>
      <c r="D936" s="370"/>
      <c r="E936" s="370"/>
      <c r="F936" s="370"/>
      <c r="G936" s="370"/>
      <c r="H936" s="371"/>
    </row>
    <row r="937" spans="1:8" x14ac:dyDescent="0.2">
      <c r="A937" s="366"/>
      <c r="B937" s="367"/>
      <c r="C937" s="161" t="s">
        <v>740</v>
      </c>
      <c r="D937" s="163" t="str">
        <f>'PLANILHA ORÇAMENTARIA'!E243</f>
        <v>UN.</v>
      </c>
      <c r="E937" s="161"/>
      <c r="F937" s="161"/>
      <c r="G937" s="161"/>
      <c r="H937" s="162"/>
    </row>
    <row r="938" spans="1:8" x14ac:dyDescent="0.2">
      <c r="A938" s="366"/>
      <c r="B938" s="367"/>
      <c r="C938" s="161" t="s">
        <v>742</v>
      </c>
      <c r="D938" s="169">
        <f>'PLANILHA ORÇAMENTARIA'!F243</f>
        <v>2</v>
      </c>
      <c r="E938" s="161"/>
      <c r="F938" s="161"/>
      <c r="G938" s="161"/>
      <c r="H938" s="162"/>
    </row>
    <row r="939" spans="1:8" x14ac:dyDescent="0.2">
      <c r="A939" s="368"/>
      <c r="B939" s="369"/>
      <c r="C939" s="372" t="s">
        <v>1093</v>
      </c>
      <c r="D939" s="373"/>
      <c r="E939" s="373"/>
      <c r="F939" s="373"/>
      <c r="G939" s="373"/>
      <c r="H939" s="374"/>
    </row>
    <row r="940" spans="1:8" ht="12" customHeight="1" x14ac:dyDescent="0.2">
      <c r="A940" s="364" t="str">
        <f>'PLANILHA ORÇAMENTARIA'!A244</f>
        <v>16.28</v>
      </c>
      <c r="B940" s="365"/>
      <c r="C940" s="370" t="str">
        <f>'PLANILHA ORÇAMENTARIA'!D244</f>
        <v>REDUÇÃO 1/2" X 1/4"</v>
      </c>
      <c r="D940" s="370"/>
      <c r="E940" s="370"/>
      <c r="F940" s="370"/>
      <c r="G940" s="370"/>
      <c r="H940" s="371"/>
    </row>
    <row r="941" spans="1:8" x14ac:dyDescent="0.2">
      <c r="A941" s="366"/>
      <c r="B941" s="367"/>
      <c r="C941" s="161" t="s">
        <v>740</v>
      </c>
      <c r="D941" s="163" t="str">
        <f>'PLANILHA ORÇAMENTARIA'!E244</f>
        <v>UN.</v>
      </c>
      <c r="E941" s="161"/>
      <c r="F941" s="161"/>
      <c r="G941" s="161"/>
      <c r="H941" s="162"/>
    </row>
    <row r="942" spans="1:8" x14ac:dyDescent="0.2">
      <c r="A942" s="366"/>
      <c r="B942" s="367"/>
      <c r="C942" s="161" t="s">
        <v>742</v>
      </c>
      <c r="D942" s="169">
        <f>'PLANILHA ORÇAMENTARIA'!F244</f>
        <v>2</v>
      </c>
      <c r="E942" s="161"/>
      <c r="F942" s="161"/>
      <c r="G942" s="161"/>
      <c r="H942" s="162"/>
    </row>
    <row r="943" spans="1:8" x14ac:dyDescent="0.2">
      <c r="A943" s="368"/>
      <c r="B943" s="369"/>
      <c r="C943" s="372" t="s">
        <v>1093</v>
      </c>
      <c r="D943" s="373"/>
      <c r="E943" s="373"/>
      <c r="F943" s="373"/>
      <c r="G943" s="373"/>
      <c r="H943" s="374"/>
    </row>
    <row r="944" spans="1:8" x14ac:dyDescent="0.2">
      <c r="A944" s="379">
        <f>'PLANILHA ORÇAMENTARIA'!A246</f>
        <v>17</v>
      </c>
      <c r="B944" s="379"/>
      <c r="C944" s="380" t="str">
        <f>'PLANILHA ORÇAMENTARIA'!D246</f>
        <v>SISTEMA DE PROTEÇÃO CONTRA INCÊNDIO</v>
      </c>
      <c r="D944" s="380"/>
      <c r="E944" s="380"/>
      <c r="F944" s="380"/>
      <c r="G944" s="380"/>
      <c r="H944" s="380"/>
    </row>
    <row r="945" spans="1:8" ht="12" customHeight="1" x14ac:dyDescent="0.2">
      <c r="A945" s="364" t="str">
        <f>'PLANILHA ORÇAMENTARIA'!A247</f>
        <v>17.1</v>
      </c>
      <c r="B945" s="365"/>
      <c r="C945" s="370" t="str">
        <f>'PLANILHA ORÇAMENTARIA'!D247</f>
        <v>LUMINÁRIA DE EMERGÊNCIA - FORNECIMENTO E INSTALAÇÃO. AF_11/2017</v>
      </c>
      <c r="D945" s="370"/>
      <c r="E945" s="370"/>
      <c r="F945" s="370"/>
      <c r="G945" s="370"/>
      <c r="H945" s="371"/>
    </row>
    <row r="946" spans="1:8" x14ac:dyDescent="0.2">
      <c r="A946" s="366"/>
      <c r="B946" s="367"/>
      <c r="C946" s="161" t="s">
        <v>740</v>
      </c>
      <c r="D946" s="163" t="str">
        <f>'PLANILHA ORÇAMENTARIA'!E247</f>
        <v>UN.</v>
      </c>
      <c r="E946" s="161"/>
      <c r="F946" s="161"/>
      <c r="G946" s="161"/>
      <c r="H946" s="162"/>
    </row>
    <row r="947" spans="1:8" x14ac:dyDescent="0.2">
      <c r="A947" s="366"/>
      <c r="B947" s="367"/>
      <c r="C947" s="161" t="s">
        <v>742</v>
      </c>
      <c r="D947" s="169">
        <f>'PLANILHA ORÇAMENTARIA'!F247</f>
        <v>16</v>
      </c>
      <c r="E947" s="161"/>
      <c r="F947" s="161"/>
      <c r="G947" s="161"/>
      <c r="H947" s="162"/>
    </row>
    <row r="948" spans="1:8" x14ac:dyDescent="0.2">
      <c r="A948" s="368"/>
      <c r="B948" s="369"/>
      <c r="C948" s="372" t="s">
        <v>929</v>
      </c>
      <c r="D948" s="373"/>
      <c r="E948" s="373"/>
      <c r="F948" s="373"/>
      <c r="G948" s="373"/>
      <c r="H948" s="374"/>
    </row>
    <row r="949" spans="1:8" ht="12" customHeight="1" x14ac:dyDescent="0.2">
      <c r="A949" s="364" t="str">
        <f>'PLANILHA ORÇAMENTARIA'!A248</f>
        <v>17.2</v>
      </c>
      <c r="B949" s="365"/>
      <c r="C949" s="370" t="str">
        <f>'PLANILHA ORÇAMENTARIA'!D248</f>
        <v>PLACA FOTOLUMINESCENTE "S12" - 380 X 190 MM (SAÍDA)</v>
      </c>
      <c r="D949" s="370"/>
      <c r="E949" s="370"/>
      <c r="F949" s="370"/>
      <c r="G949" s="370"/>
      <c r="H949" s="371"/>
    </row>
    <row r="950" spans="1:8" x14ac:dyDescent="0.2">
      <c r="A950" s="366"/>
      <c r="B950" s="367"/>
      <c r="C950" s="161" t="s">
        <v>740</v>
      </c>
      <c r="D950" s="163" t="str">
        <f>'PLANILHA ORÇAMENTARIA'!E248</f>
        <v>UN.</v>
      </c>
      <c r="E950" s="161"/>
      <c r="F950" s="161"/>
      <c r="G950" s="161"/>
      <c r="H950" s="162"/>
    </row>
    <row r="951" spans="1:8" x14ac:dyDescent="0.2">
      <c r="A951" s="366"/>
      <c r="B951" s="367"/>
      <c r="C951" s="161" t="s">
        <v>742</v>
      </c>
      <c r="D951" s="169">
        <f>'PLANILHA ORÇAMENTARIA'!F248</f>
        <v>7</v>
      </c>
      <c r="E951" s="161"/>
      <c r="F951" s="161"/>
      <c r="G951" s="161"/>
      <c r="H951" s="162"/>
    </row>
    <row r="952" spans="1:8" x14ac:dyDescent="0.2">
      <c r="A952" s="368"/>
      <c r="B952" s="369"/>
      <c r="C952" s="372" t="s">
        <v>929</v>
      </c>
      <c r="D952" s="373"/>
      <c r="E952" s="373"/>
      <c r="F952" s="373"/>
      <c r="G952" s="373"/>
      <c r="H952" s="374"/>
    </row>
    <row r="953" spans="1:8" ht="12" customHeight="1" x14ac:dyDescent="0.2">
      <c r="A953" s="364" t="str">
        <f>'PLANILHA ORÇAMENTARIA'!A249</f>
        <v>17.3</v>
      </c>
      <c r="B953" s="365"/>
      <c r="C953" s="370" t="str">
        <f>'PLANILHA ORÇAMENTARIA'!D249</f>
        <v>PLACA FOTOLUMINESCENTE "A2" - TRIÂNGULO 300 MM (RISCO INCÊNDIO)</v>
      </c>
      <c r="D953" s="370"/>
      <c r="E953" s="370"/>
      <c r="F953" s="370"/>
      <c r="G953" s="370"/>
      <c r="H953" s="371"/>
    </row>
    <row r="954" spans="1:8" x14ac:dyDescent="0.2">
      <c r="A954" s="366"/>
      <c r="B954" s="367"/>
      <c r="C954" s="161" t="s">
        <v>740</v>
      </c>
      <c r="D954" s="163" t="str">
        <f>'PLANILHA ORÇAMENTARIA'!E249</f>
        <v>UN.</v>
      </c>
      <c r="E954" s="161"/>
      <c r="F954" s="161"/>
      <c r="G954" s="161"/>
      <c r="H954" s="162"/>
    </row>
    <row r="955" spans="1:8" x14ac:dyDescent="0.2">
      <c r="A955" s="366"/>
      <c r="B955" s="367"/>
      <c r="C955" s="161" t="s">
        <v>742</v>
      </c>
      <c r="D955" s="169">
        <f>'PLANILHA ORÇAMENTARIA'!F249</f>
        <v>1</v>
      </c>
      <c r="E955" s="161"/>
      <c r="F955" s="161"/>
      <c r="G955" s="161"/>
      <c r="H955" s="162"/>
    </row>
    <row r="956" spans="1:8" x14ac:dyDescent="0.2">
      <c r="A956" s="368"/>
      <c r="B956" s="369"/>
      <c r="C956" s="372" t="s">
        <v>929</v>
      </c>
      <c r="D956" s="373"/>
      <c r="E956" s="373"/>
      <c r="F956" s="373"/>
      <c r="G956" s="373"/>
      <c r="H956" s="374"/>
    </row>
    <row r="957" spans="1:8" ht="12" customHeight="1" x14ac:dyDescent="0.2">
      <c r="A957" s="364" t="str">
        <f>'PLANILHA ORÇAMENTARIA'!A250</f>
        <v>17.4</v>
      </c>
      <c r="B957" s="365"/>
      <c r="C957" s="370" t="str">
        <f>'PLANILHA ORÇAMENTARIA'!D250</f>
        <v>PLACA FOTOLUMINESCENTE "P2" - D = 300 MM (PROIBIDO PRODUZIR CHAMA)</v>
      </c>
      <c r="D957" s="370"/>
      <c r="E957" s="370"/>
      <c r="F957" s="370"/>
      <c r="G957" s="370"/>
      <c r="H957" s="371"/>
    </row>
    <row r="958" spans="1:8" x14ac:dyDescent="0.2">
      <c r="A958" s="366"/>
      <c r="B958" s="367"/>
      <c r="C958" s="161" t="s">
        <v>740</v>
      </c>
      <c r="D958" s="163" t="str">
        <f>'PLANILHA ORÇAMENTARIA'!E250</f>
        <v>UN.</v>
      </c>
      <c r="E958" s="161"/>
      <c r="F958" s="161"/>
      <c r="G958" s="161"/>
      <c r="H958" s="162"/>
    </row>
    <row r="959" spans="1:8" x14ac:dyDescent="0.2">
      <c r="A959" s="366"/>
      <c r="B959" s="367"/>
      <c r="C959" s="161" t="s">
        <v>742</v>
      </c>
      <c r="D959" s="169">
        <f>'PLANILHA ORÇAMENTARIA'!F250</f>
        <v>1</v>
      </c>
      <c r="E959" s="161"/>
      <c r="F959" s="161"/>
      <c r="G959" s="161"/>
      <c r="H959" s="162"/>
    </row>
    <row r="960" spans="1:8" x14ac:dyDescent="0.2">
      <c r="A960" s="368"/>
      <c r="B960" s="369"/>
      <c r="C960" s="372" t="s">
        <v>929</v>
      </c>
      <c r="D960" s="373"/>
      <c r="E960" s="373"/>
      <c r="F960" s="373"/>
      <c r="G960" s="373"/>
      <c r="H960" s="374"/>
    </row>
    <row r="961" spans="1:8" ht="12" customHeight="1" x14ac:dyDescent="0.2">
      <c r="A961" s="364" t="str">
        <f>'PLANILHA ORÇAMENTARIA'!A251</f>
        <v>17.5</v>
      </c>
      <c r="B961" s="365"/>
      <c r="C961" s="370" t="str">
        <f>'PLANILHA ORÇAMENTARIA'!D251</f>
        <v>PLACA DE INDICATIVA DE "EXTINTOR" EM PVC, DIM.: 20 X 20 CM</v>
      </c>
      <c r="D961" s="370"/>
      <c r="E961" s="370"/>
      <c r="F961" s="370"/>
      <c r="G961" s="370"/>
      <c r="H961" s="371"/>
    </row>
    <row r="962" spans="1:8" x14ac:dyDescent="0.2">
      <c r="A962" s="366"/>
      <c r="B962" s="367"/>
      <c r="C962" s="161" t="s">
        <v>740</v>
      </c>
      <c r="D962" s="163" t="str">
        <f>'PLANILHA ORÇAMENTARIA'!E251</f>
        <v>UN.</v>
      </c>
      <c r="E962" s="161"/>
      <c r="F962" s="161"/>
      <c r="G962" s="161"/>
      <c r="H962" s="162"/>
    </row>
    <row r="963" spans="1:8" x14ac:dyDescent="0.2">
      <c r="A963" s="366"/>
      <c r="B963" s="367"/>
      <c r="C963" s="161" t="s">
        <v>742</v>
      </c>
      <c r="D963" s="169">
        <f>'PLANILHA ORÇAMENTARIA'!F251</f>
        <v>7</v>
      </c>
      <c r="E963" s="161"/>
      <c r="F963" s="161"/>
      <c r="G963" s="161"/>
      <c r="H963" s="162"/>
    </row>
    <row r="964" spans="1:8" x14ac:dyDescent="0.2">
      <c r="A964" s="368"/>
      <c r="B964" s="369"/>
      <c r="C964" s="372" t="s">
        <v>929</v>
      </c>
      <c r="D964" s="373"/>
      <c r="E964" s="373"/>
      <c r="F964" s="373"/>
      <c r="G964" s="373"/>
      <c r="H964" s="374"/>
    </row>
    <row r="965" spans="1:8" ht="12" customHeight="1" x14ac:dyDescent="0.2">
      <c r="A965" s="364" t="str">
        <f>'PLANILHA ORÇAMENTARIA'!A252</f>
        <v>17.6</v>
      </c>
      <c r="B965" s="365"/>
      <c r="C965" s="370" t="str">
        <f>'PLANILHA ORÇAMENTARIA'!D252</f>
        <v>EXTINTOR DE INCÊNDIO TIPO PÓ QUÍMICO 2-A:20-B:C, CAPACIDADE 4 KG</v>
      </c>
      <c r="D965" s="370"/>
      <c r="E965" s="370"/>
      <c r="F965" s="370"/>
      <c r="G965" s="370"/>
      <c r="H965" s="371"/>
    </row>
    <row r="966" spans="1:8" x14ac:dyDescent="0.2">
      <c r="A966" s="366"/>
      <c r="B966" s="367"/>
      <c r="C966" s="161" t="s">
        <v>740</v>
      </c>
      <c r="D966" s="163" t="str">
        <f>'PLANILHA ORÇAMENTARIA'!E252</f>
        <v>UN.</v>
      </c>
      <c r="E966" s="161"/>
      <c r="F966" s="161"/>
      <c r="G966" s="161"/>
      <c r="H966" s="162"/>
    </row>
    <row r="967" spans="1:8" x14ac:dyDescent="0.2">
      <c r="A967" s="366"/>
      <c r="B967" s="367"/>
      <c r="C967" s="161" t="s">
        <v>742</v>
      </c>
      <c r="D967" s="169">
        <f>'PLANILHA ORÇAMENTARIA'!F252</f>
        <v>7</v>
      </c>
      <c r="E967" s="161"/>
      <c r="F967" s="161"/>
      <c r="G967" s="161"/>
      <c r="H967" s="162"/>
    </row>
    <row r="968" spans="1:8" x14ac:dyDescent="0.2">
      <c r="A968" s="368"/>
      <c r="B968" s="369"/>
      <c r="C968" s="372" t="s">
        <v>929</v>
      </c>
      <c r="D968" s="373"/>
      <c r="E968" s="373"/>
      <c r="F968" s="373"/>
      <c r="G968" s="373"/>
      <c r="H968" s="374"/>
    </row>
    <row r="969" spans="1:8" ht="12" customHeight="1" x14ac:dyDescent="0.2">
      <c r="A969" s="364" t="str">
        <f>'PLANILHA ORÇAMENTARIA'!A253</f>
        <v>17.7</v>
      </c>
      <c r="B969" s="365"/>
      <c r="C969" s="370" t="str">
        <f>'PLANILHA ORÇAMENTARIA'!D253</f>
        <v>PLACA DE SINALIZACAO DE SEGURANCA CONTRA INCENDIO, FOTOLUMINESCENTE, QUADRADA, *20 X 20* CM, EM PVC *2* MM ANTI-CHAMAS PROIBIDO FUMAR E RISCO DE EXPLOSÃO (SIMBOLOS, CORES E PICTOGRAMAS CONFORME NBR 13434)</v>
      </c>
      <c r="D969" s="370"/>
      <c r="E969" s="370"/>
      <c r="F969" s="370"/>
      <c r="G969" s="370"/>
      <c r="H969" s="371"/>
    </row>
    <row r="970" spans="1:8" x14ac:dyDescent="0.2">
      <c r="A970" s="366"/>
      <c r="B970" s="367"/>
      <c r="C970" s="381"/>
      <c r="D970" s="381"/>
      <c r="E970" s="381"/>
      <c r="F970" s="381"/>
      <c r="G970" s="381"/>
      <c r="H970" s="382"/>
    </row>
    <row r="971" spans="1:8" x14ac:dyDescent="0.2">
      <c r="A971" s="366"/>
      <c r="B971" s="367"/>
      <c r="C971" s="161" t="s">
        <v>740</v>
      </c>
      <c r="D971" s="163" t="str">
        <f>'PLANILHA ORÇAMENTARIA'!E253</f>
        <v>UN.</v>
      </c>
      <c r="E971" s="161"/>
      <c r="F971" s="161"/>
      <c r="G971" s="161"/>
      <c r="H971" s="162"/>
    </row>
    <row r="972" spans="1:8" x14ac:dyDescent="0.2">
      <c r="A972" s="366"/>
      <c r="B972" s="367"/>
      <c r="C972" s="161" t="s">
        <v>742</v>
      </c>
      <c r="D972" s="169">
        <f>'PLANILHA ORÇAMENTARIA'!F253</f>
        <v>2</v>
      </c>
      <c r="E972" s="161"/>
      <c r="F972" s="161"/>
      <c r="G972" s="161"/>
      <c r="H972" s="162"/>
    </row>
    <row r="973" spans="1:8" x14ac:dyDescent="0.2">
      <c r="A973" s="368"/>
      <c r="B973" s="369"/>
      <c r="C973" s="372" t="s">
        <v>929</v>
      </c>
      <c r="D973" s="373"/>
      <c r="E973" s="373"/>
      <c r="F973" s="373"/>
      <c r="G973" s="373"/>
      <c r="H973" s="374"/>
    </row>
    <row r="974" spans="1:8" ht="12" customHeight="1" x14ac:dyDescent="0.2">
      <c r="A974" s="364" t="str">
        <f>'PLANILHA ORÇAMENTARIA'!A254</f>
        <v>17.8</v>
      </c>
      <c r="B974" s="365"/>
      <c r="C974" s="370" t="str">
        <f>'PLANILHA ORÇAMENTARIA'!D254</f>
        <v>PLACA FOTOLUMINESCENTE "S2" SAÍDA DE EMERGÊNCIA ESQUERDA/DIREITA 252X126MM</v>
      </c>
      <c r="D974" s="370"/>
      <c r="E974" s="370"/>
      <c r="F974" s="370"/>
      <c r="G974" s="370"/>
      <c r="H974" s="371"/>
    </row>
    <row r="975" spans="1:8" x14ac:dyDescent="0.2">
      <c r="A975" s="366"/>
      <c r="B975" s="367"/>
      <c r="C975" s="161" t="s">
        <v>740</v>
      </c>
      <c r="D975" s="163" t="str">
        <f>'PLANILHA ORÇAMENTARIA'!E254</f>
        <v>UN.</v>
      </c>
      <c r="E975" s="161"/>
      <c r="F975" s="161"/>
      <c r="G975" s="161"/>
      <c r="H975" s="162"/>
    </row>
    <row r="976" spans="1:8" x14ac:dyDescent="0.2">
      <c r="A976" s="366"/>
      <c r="B976" s="367"/>
      <c r="C976" s="161" t="s">
        <v>742</v>
      </c>
      <c r="D976" s="169">
        <f>'PLANILHA ORÇAMENTARIA'!F254</f>
        <v>6</v>
      </c>
      <c r="E976" s="161"/>
      <c r="F976" s="161"/>
      <c r="G976" s="161"/>
      <c r="H976" s="162"/>
    </row>
    <row r="977" spans="1:8" x14ac:dyDescent="0.2">
      <c r="A977" s="368"/>
      <c r="B977" s="369"/>
      <c r="C977" s="372" t="s">
        <v>929</v>
      </c>
      <c r="D977" s="373"/>
      <c r="E977" s="373"/>
      <c r="F977" s="373"/>
      <c r="G977" s="373"/>
      <c r="H977" s="374"/>
    </row>
    <row r="978" spans="1:8" ht="12" customHeight="1" x14ac:dyDescent="0.2">
      <c r="A978" s="364" t="str">
        <f>'PLANILHA ORÇAMENTARIA'!A255</f>
        <v>17.9</v>
      </c>
      <c r="B978" s="365"/>
      <c r="C978" s="370" t="str">
        <f>'PLANILHA ORÇAMENTARIA'!D255</f>
        <v>PLACA FOTOLUMINESCENTE SINALIZAÇÃO DE EMERGÊNCIA "M1" 400X500MM</v>
      </c>
      <c r="D978" s="370"/>
      <c r="E978" s="370"/>
      <c r="F978" s="370"/>
      <c r="G978" s="370"/>
      <c r="H978" s="371"/>
    </row>
    <row r="979" spans="1:8" x14ac:dyDescent="0.2">
      <c r="A979" s="366"/>
      <c r="B979" s="367"/>
      <c r="C979" s="161" t="s">
        <v>740</v>
      </c>
      <c r="D979" s="163" t="str">
        <f>'PLANILHA ORÇAMENTARIA'!E255</f>
        <v>UN.</v>
      </c>
      <c r="E979" s="161"/>
      <c r="F979" s="161"/>
      <c r="G979" s="161"/>
      <c r="H979" s="162"/>
    </row>
    <row r="980" spans="1:8" x14ac:dyDescent="0.2">
      <c r="A980" s="366"/>
      <c r="B980" s="367"/>
      <c r="C980" s="161" t="s">
        <v>742</v>
      </c>
      <c r="D980" s="169">
        <f>'PLANILHA ORÇAMENTARIA'!F255</f>
        <v>1</v>
      </c>
      <c r="E980" s="161"/>
      <c r="F980" s="161"/>
      <c r="G980" s="161"/>
      <c r="H980" s="162"/>
    </row>
    <row r="981" spans="1:8" x14ac:dyDescent="0.2">
      <c r="A981" s="368"/>
      <c r="B981" s="369"/>
      <c r="C981" s="372" t="s">
        <v>929</v>
      </c>
      <c r="D981" s="373"/>
      <c r="E981" s="373"/>
      <c r="F981" s="373"/>
      <c r="G981" s="373"/>
      <c r="H981" s="374"/>
    </row>
    <row r="982" spans="1:8" x14ac:dyDescent="0.2">
      <c r="A982" s="379">
        <f>'PLANILHA ORÇAMENTARIA'!A257</f>
        <v>18</v>
      </c>
      <c r="B982" s="379"/>
      <c r="C982" s="380" t="str">
        <f>'PLANILHA ORÇAMENTARIA'!D257</f>
        <v xml:space="preserve">INSTALAÇÕES ELÉTRICAS </v>
      </c>
      <c r="D982" s="380"/>
      <c r="E982" s="380"/>
      <c r="F982" s="380"/>
      <c r="G982" s="380"/>
      <c r="H982" s="380"/>
    </row>
    <row r="983" spans="1:8" x14ac:dyDescent="0.2">
      <c r="A983" s="399" t="str">
        <f>'PLANILHA ORÇAMENTARIA'!A258</f>
        <v>18.1</v>
      </c>
      <c r="B983" s="399"/>
      <c r="C983" s="400" t="str">
        <f>'PLANILHA ORÇAMENTARIA'!D258</f>
        <v>CENTRO DE DISTRIBUIÇÃO</v>
      </c>
      <c r="D983" s="400"/>
      <c r="E983" s="400"/>
      <c r="F983" s="400"/>
      <c r="G983" s="400"/>
      <c r="H983" s="400"/>
    </row>
    <row r="984" spans="1:8" ht="12" customHeight="1" x14ac:dyDescent="0.2">
      <c r="A984" s="364" t="str">
        <f>'PLANILHA ORÇAMENTARIA'!A259</f>
        <v>18.1.1</v>
      </c>
      <c r="B984" s="365"/>
      <c r="C984" s="370" t="str">
        <f>'PLANILHA ORÇAMENTARIA'!D259</f>
        <v>CAIXA PARA MEDIÇÃO DIRETA, ATÉ 200A, PADRÃO ENERGISA.</v>
      </c>
      <c r="D984" s="370"/>
      <c r="E984" s="370"/>
      <c r="F984" s="370"/>
      <c r="G984" s="370"/>
      <c r="H984" s="371"/>
    </row>
    <row r="985" spans="1:8" x14ac:dyDescent="0.2">
      <c r="A985" s="366"/>
      <c r="B985" s="367"/>
      <c r="C985" s="161" t="s">
        <v>740</v>
      </c>
      <c r="D985" s="163" t="str">
        <f>'PLANILHA ORÇAMENTARIA'!E259</f>
        <v>UN.</v>
      </c>
      <c r="E985" s="161"/>
      <c r="F985" s="161"/>
      <c r="G985" s="161"/>
      <c r="H985" s="162"/>
    </row>
    <row r="986" spans="1:8" x14ac:dyDescent="0.2">
      <c r="A986" s="366"/>
      <c r="B986" s="367"/>
      <c r="C986" s="161" t="s">
        <v>742</v>
      </c>
      <c r="D986" s="169">
        <f>'PLANILHA ORÇAMENTARIA'!F259</f>
        <v>1</v>
      </c>
      <c r="E986" s="161"/>
      <c r="F986" s="161"/>
      <c r="G986" s="161"/>
      <c r="H986" s="162"/>
    </row>
    <row r="987" spans="1:8" x14ac:dyDescent="0.2">
      <c r="A987" s="368"/>
      <c r="B987" s="369"/>
      <c r="C987" s="372" t="s">
        <v>930</v>
      </c>
      <c r="D987" s="373"/>
      <c r="E987" s="373"/>
      <c r="F987" s="373"/>
      <c r="G987" s="373"/>
      <c r="H987" s="374"/>
    </row>
    <row r="988" spans="1:8" ht="12" customHeight="1" x14ac:dyDescent="0.2">
      <c r="A988" s="364" t="str">
        <f>'PLANILHA ORÇAMENTARIA'!A260</f>
        <v>18.1.2</v>
      </c>
      <c r="B988" s="365"/>
      <c r="C988" s="370" t="str">
        <f>'PLANILHA ORÇAMENTARIA'!D260</f>
        <v>QUADRO DE DISTRIBUIÇÃO PARA 24 MÓDULOS COM BARRAMENTO 100 A.</v>
      </c>
      <c r="D988" s="370"/>
      <c r="E988" s="370"/>
      <c r="F988" s="370"/>
      <c r="G988" s="370"/>
      <c r="H988" s="371"/>
    </row>
    <row r="989" spans="1:8" x14ac:dyDescent="0.2">
      <c r="A989" s="366"/>
      <c r="B989" s="367"/>
      <c r="C989" s="161" t="s">
        <v>740</v>
      </c>
      <c r="D989" s="163" t="str">
        <f>'PLANILHA ORÇAMENTARIA'!E260</f>
        <v>UN.</v>
      </c>
      <c r="E989" s="161"/>
      <c r="F989" s="161"/>
      <c r="G989" s="161"/>
      <c r="H989" s="162"/>
    </row>
    <row r="990" spans="1:8" x14ac:dyDescent="0.2">
      <c r="A990" s="366"/>
      <c r="B990" s="367"/>
      <c r="C990" s="161" t="s">
        <v>742</v>
      </c>
      <c r="D990" s="169">
        <f>'PLANILHA ORÇAMENTARIA'!F260</f>
        <v>1</v>
      </c>
      <c r="E990" s="161"/>
      <c r="F990" s="161"/>
      <c r="G990" s="161"/>
      <c r="H990" s="162"/>
    </row>
    <row r="991" spans="1:8" x14ac:dyDescent="0.2">
      <c r="A991" s="368"/>
      <c r="B991" s="369"/>
      <c r="C991" s="372" t="s">
        <v>930</v>
      </c>
      <c r="D991" s="373"/>
      <c r="E991" s="373"/>
      <c r="F991" s="373"/>
      <c r="G991" s="373"/>
      <c r="H991" s="374"/>
    </row>
    <row r="992" spans="1:8" ht="12" customHeight="1" x14ac:dyDescent="0.2">
      <c r="A992" s="364" t="str">
        <f>'PLANILHA ORÇAMENTARIA'!A261</f>
        <v>18.1.3</v>
      </c>
      <c r="B992" s="365"/>
      <c r="C992" s="370" t="str">
        <f>'PLANILHA ORÇAMENTARIA'!D261</f>
        <v>QUADRO DE DISTRIBUIÇÃO PARA 36 MÓDULOS COM BARRAMENTO 100 A.</v>
      </c>
      <c r="D992" s="370"/>
      <c r="E992" s="370"/>
      <c r="F992" s="370"/>
      <c r="G992" s="370"/>
      <c r="H992" s="371"/>
    </row>
    <row r="993" spans="1:8" x14ac:dyDescent="0.2">
      <c r="A993" s="366"/>
      <c r="B993" s="367"/>
      <c r="C993" s="161" t="s">
        <v>740</v>
      </c>
      <c r="D993" s="163" t="str">
        <f>'PLANILHA ORÇAMENTARIA'!E261</f>
        <v>UN.</v>
      </c>
      <c r="E993" s="161"/>
      <c r="F993" s="161"/>
      <c r="G993" s="161"/>
      <c r="H993" s="162"/>
    </row>
    <row r="994" spans="1:8" x14ac:dyDescent="0.2">
      <c r="A994" s="366"/>
      <c r="B994" s="367"/>
      <c r="C994" s="161" t="s">
        <v>742</v>
      </c>
      <c r="D994" s="169">
        <f>'PLANILHA ORÇAMENTARIA'!F261</f>
        <v>1</v>
      </c>
      <c r="E994" s="161"/>
      <c r="F994" s="161"/>
      <c r="G994" s="161"/>
      <c r="H994" s="162"/>
    </row>
    <row r="995" spans="1:8" x14ac:dyDescent="0.2">
      <c r="A995" s="368"/>
      <c r="B995" s="369"/>
      <c r="C995" s="372" t="s">
        <v>930</v>
      </c>
      <c r="D995" s="373"/>
      <c r="E995" s="373"/>
      <c r="F995" s="373"/>
      <c r="G995" s="373"/>
      <c r="H995" s="374"/>
    </row>
    <row r="996" spans="1:8" ht="12" customHeight="1" x14ac:dyDescent="0.2">
      <c r="A996" s="364" t="str">
        <f>'PLANILHA ORÇAMENTARIA'!A262</f>
        <v>18.1.4</v>
      </c>
      <c r="B996" s="365"/>
      <c r="C996" s="370" t="str">
        <f>'PLANILHA ORÇAMENTARIA'!D262</f>
        <v>ATERRAMENTO COMPLETO, COM HASTES COPPERWELD 5/8" X 2,40 M.</v>
      </c>
      <c r="D996" s="370"/>
      <c r="E996" s="370"/>
      <c r="F996" s="370"/>
      <c r="G996" s="370"/>
      <c r="H996" s="371"/>
    </row>
    <row r="997" spans="1:8" x14ac:dyDescent="0.2">
      <c r="A997" s="366"/>
      <c r="B997" s="367"/>
      <c r="C997" s="161" t="s">
        <v>740</v>
      </c>
      <c r="D997" s="163" t="str">
        <f>'PLANILHA ORÇAMENTARIA'!E262</f>
        <v>UN.</v>
      </c>
      <c r="E997" s="161"/>
      <c r="F997" s="161"/>
      <c r="G997" s="161"/>
      <c r="H997" s="162"/>
    </row>
    <row r="998" spans="1:8" x14ac:dyDescent="0.2">
      <c r="A998" s="366"/>
      <c r="B998" s="367"/>
      <c r="C998" s="161" t="s">
        <v>742</v>
      </c>
      <c r="D998" s="169">
        <f>'PLANILHA ORÇAMENTARIA'!F262</f>
        <v>3</v>
      </c>
      <c r="E998" s="161"/>
      <c r="F998" s="161"/>
      <c r="G998" s="161"/>
      <c r="H998" s="162"/>
    </row>
    <row r="999" spans="1:8" x14ac:dyDescent="0.2">
      <c r="A999" s="368"/>
      <c r="B999" s="369"/>
      <c r="C999" s="372" t="s">
        <v>930</v>
      </c>
      <c r="D999" s="373"/>
      <c r="E999" s="373"/>
      <c r="F999" s="373"/>
      <c r="G999" s="373"/>
      <c r="H999" s="374"/>
    </row>
    <row r="1000" spans="1:8" ht="12" customHeight="1" x14ac:dyDescent="0.2">
      <c r="A1000" s="364" t="str">
        <f>'PLANILHA ORÇAMENTARIA'!A263</f>
        <v>18.1.5</v>
      </c>
      <c r="B1000" s="365"/>
      <c r="C1000" s="370" t="str">
        <f>'PLANILHA ORÇAMENTARIA'!D263</f>
        <v>CAIXA DE PASSAGEM EM ALVENARIA E TAMPA DE CONCRETO, FUNDO DE BRITA, TIPO 1,30 X 40 X 40 CM, INCLUSIVE ESCAVAÇÃO, REATERRO E BOTA-FORA.</v>
      </c>
      <c r="D1000" s="370"/>
      <c r="E1000" s="370"/>
      <c r="F1000" s="370"/>
      <c r="G1000" s="370"/>
      <c r="H1000" s="371"/>
    </row>
    <row r="1001" spans="1:8" x14ac:dyDescent="0.2">
      <c r="A1001" s="366"/>
      <c r="B1001" s="367"/>
      <c r="C1001" s="161" t="s">
        <v>740</v>
      </c>
      <c r="D1001" s="163" t="str">
        <f>'PLANILHA ORÇAMENTARIA'!E263</f>
        <v>UN.</v>
      </c>
      <c r="E1001" s="161"/>
      <c r="F1001" s="161"/>
      <c r="G1001" s="161"/>
      <c r="H1001" s="162"/>
    </row>
    <row r="1002" spans="1:8" x14ac:dyDescent="0.2">
      <c r="A1002" s="366"/>
      <c r="B1002" s="367"/>
      <c r="C1002" s="161" t="s">
        <v>742</v>
      </c>
      <c r="D1002" s="169">
        <f>'PLANILHA ORÇAMENTARIA'!F263</f>
        <v>3</v>
      </c>
      <c r="E1002" s="161"/>
      <c r="F1002" s="161"/>
      <c r="G1002" s="161"/>
      <c r="H1002" s="162"/>
    </row>
    <row r="1003" spans="1:8" x14ac:dyDescent="0.2">
      <c r="A1003" s="368"/>
      <c r="B1003" s="369"/>
      <c r="C1003" s="372" t="s">
        <v>930</v>
      </c>
      <c r="D1003" s="373"/>
      <c r="E1003" s="373"/>
      <c r="F1003" s="373"/>
      <c r="G1003" s="373"/>
      <c r="H1003" s="374"/>
    </row>
    <row r="1004" spans="1:8" ht="12" customHeight="1" x14ac:dyDescent="0.2">
      <c r="A1004" s="364" t="str">
        <f>'PLANILHA ORÇAMENTARIA'!A264</f>
        <v>18.1.6</v>
      </c>
      <c r="B1004" s="365"/>
      <c r="C1004" s="370" t="str">
        <f>'PLANILHA ORÇAMENTARIA'!D264</f>
        <v>POSTE DE CONCRETO DUPLO T H=9M CARGA NOMINAL 500KG INCLUSIVE  ESCAVACAO EXCLUSIVE TRANSPORTE - FORNECIMENTO E INSTALACAO.</v>
      </c>
      <c r="D1004" s="370"/>
      <c r="E1004" s="370"/>
      <c r="F1004" s="370"/>
      <c r="G1004" s="370"/>
      <c r="H1004" s="371"/>
    </row>
    <row r="1005" spans="1:8" x14ac:dyDescent="0.2">
      <c r="A1005" s="366"/>
      <c r="B1005" s="367"/>
      <c r="C1005" s="161" t="s">
        <v>740</v>
      </c>
      <c r="D1005" s="163" t="str">
        <f>'PLANILHA ORÇAMENTARIA'!E264</f>
        <v>UN.</v>
      </c>
      <c r="E1005" s="161"/>
      <c r="F1005" s="161"/>
      <c r="G1005" s="161"/>
      <c r="H1005" s="162"/>
    </row>
    <row r="1006" spans="1:8" x14ac:dyDescent="0.2">
      <c r="A1006" s="366"/>
      <c r="B1006" s="367"/>
      <c r="C1006" s="161" t="s">
        <v>742</v>
      </c>
      <c r="D1006" s="169">
        <f>'PLANILHA ORÇAMENTARIA'!F264</f>
        <v>1</v>
      </c>
      <c r="E1006" s="161"/>
      <c r="F1006" s="161"/>
      <c r="G1006" s="161"/>
      <c r="H1006" s="162"/>
    </row>
    <row r="1007" spans="1:8" x14ac:dyDescent="0.2">
      <c r="A1007" s="368"/>
      <c r="B1007" s="369"/>
      <c r="C1007" s="372" t="s">
        <v>930</v>
      </c>
      <c r="D1007" s="373"/>
      <c r="E1007" s="373"/>
      <c r="F1007" s="373"/>
      <c r="G1007" s="373"/>
      <c r="H1007" s="374"/>
    </row>
    <row r="1008" spans="1:8" x14ac:dyDescent="0.2">
      <c r="A1008" s="399" t="str">
        <f>'PLANILHA ORÇAMENTARIA'!A265</f>
        <v>18.2</v>
      </c>
      <c r="B1008" s="399"/>
      <c r="C1008" s="400" t="str">
        <f>'PLANILHA ORÇAMENTARIA'!D265</f>
        <v>DISJUNTORES</v>
      </c>
      <c r="D1008" s="400"/>
      <c r="E1008" s="400"/>
      <c r="F1008" s="400"/>
      <c r="G1008" s="400"/>
      <c r="H1008" s="400"/>
    </row>
    <row r="1009" spans="1:8" ht="12" customHeight="1" x14ac:dyDescent="0.2">
      <c r="A1009" s="364" t="str">
        <f>'PLANILHA ORÇAMENTARIA'!A266</f>
        <v>18.2.1</v>
      </c>
      <c r="B1009" s="365"/>
      <c r="C1009" s="370" t="str">
        <f>'PLANILHA ORÇAMENTARIA'!D266</f>
        <v>DISJUNTOR MONOPOLAR TERMOMAGNÉTICO 5KA, DE 10A</v>
      </c>
      <c r="D1009" s="370"/>
      <c r="E1009" s="370"/>
      <c r="F1009" s="370"/>
      <c r="G1009" s="370"/>
      <c r="H1009" s="371"/>
    </row>
    <row r="1010" spans="1:8" x14ac:dyDescent="0.2">
      <c r="A1010" s="366"/>
      <c r="B1010" s="367"/>
      <c r="C1010" s="161" t="s">
        <v>740</v>
      </c>
      <c r="D1010" s="163" t="str">
        <f>'PLANILHA ORÇAMENTARIA'!E266</f>
        <v>UN.</v>
      </c>
      <c r="E1010" s="161"/>
      <c r="F1010" s="161"/>
      <c r="G1010" s="161"/>
      <c r="H1010" s="162"/>
    </row>
    <row r="1011" spans="1:8" x14ac:dyDescent="0.2">
      <c r="A1011" s="366"/>
      <c r="B1011" s="367"/>
      <c r="C1011" s="161" t="s">
        <v>742</v>
      </c>
      <c r="D1011" s="169">
        <f>'PLANILHA ORÇAMENTARIA'!F266</f>
        <v>16</v>
      </c>
      <c r="E1011" s="161"/>
      <c r="F1011" s="161"/>
      <c r="G1011" s="161"/>
      <c r="H1011" s="162"/>
    </row>
    <row r="1012" spans="1:8" x14ac:dyDescent="0.2">
      <c r="A1012" s="368"/>
      <c r="B1012" s="369"/>
      <c r="C1012" s="372" t="s">
        <v>930</v>
      </c>
      <c r="D1012" s="373"/>
      <c r="E1012" s="373"/>
      <c r="F1012" s="373"/>
      <c r="G1012" s="373"/>
      <c r="H1012" s="374"/>
    </row>
    <row r="1013" spans="1:8" ht="12" customHeight="1" x14ac:dyDescent="0.2">
      <c r="A1013" s="364" t="str">
        <f>'PLANILHA ORÇAMENTARIA'!A267</f>
        <v>18.2.2</v>
      </c>
      <c r="B1013" s="365"/>
      <c r="C1013" s="370" t="str">
        <f>'PLANILHA ORÇAMENTARIA'!D267</f>
        <v>DISJUNTOR MONOPOLAR TERMOMAGNÉTICO 5KA, DE 16A</v>
      </c>
      <c r="D1013" s="370"/>
      <c r="E1013" s="370"/>
      <c r="F1013" s="370"/>
      <c r="G1013" s="370"/>
      <c r="H1013" s="371"/>
    </row>
    <row r="1014" spans="1:8" x14ac:dyDescent="0.2">
      <c r="A1014" s="366"/>
      <c r="B1014" s="367"/>
      <c r="C1014" s="161" t="s">
        <v>740</v>
      </c>
      <c r="D1014" s="163" t="str">
        <f>'PLANILHA ORÇAMENTARIA'!E267</f>
        <v>UN.</v>
      </c>
      <c r="E1014" s="161"/>
      <c r="F1014" s="161"/>
      <c r="G1014" s="161"/>
      <c r="H1014" s="162"/>
    </row>
    <row r="1015" spans="1:8" x14ac:dyDescent="0.2">
      <c r="A1015" s="366"/>
      <c r="B1015" s="367"/>
      <c r="C1015" s="161" t="s">
        <v>742</v>
      </c>
      <c r="D1015" s="169">
        <f>'PLANILHA ORÇAMENTARIA'!F267</f>
        <v>17</v>
      </c>
      <c r="E1015" s="161"/>
      <c r="F1015" s="161"/>
      <c r="G1015" s="161"/>
      <c r="H1015" s="162"/>
    </row>
    <row r="1016" spans="1:8" x14ac:dyDescent="0.2">
      <c r="A1016" s="368"/>
      <c r="B1016" s="369"/>
      <c r="C1016" s="372" t="s">
        <v>930</v>
      </c>
      <c r="D1016" s="373"/>
      <c r="E1016" s="373"/>
      <c r="F1016" s="373"/>
      <c r="G1016" s="373"/>
      <c r="H1016" s="374"/>
    </row>
    <row r="1017" spans="1:8" ht="12" customHeight="1" x14ac:dyDescent="0.2">
      <c r="A1017" s="364" t="str">
        <f>'PLANILHA ORÇAMENTARIA'!A268</f>
        <v>18.2.3</v>
      </c>
      <c r="B1017" s="365"/>
      <c r="C1017" s="370" t="str">
        <f>'PLANILHA ORÇAMENTARIA'!D268</f>
        <v>DISJUNTOR BIPOLAR TERMOMAGNÉTICO 5KA, DE 16A</v>
      </c>
      <c r="D1017" s="370"/>
      <c r="E1017" s="370"/>
      <c r="F1017" s="370"/>
      <c r="G1017" s="370"/>
      <c r="H1017" s="371"/>
    </row>
    <row r="1018" spans="1:8" x14ac:dyDescent="0.2">
      <c r="A1018" s="366"/>
      <c r="B1018" s="367"/>
      <c r="C1018" s="161" t="s">
        <v>740</v>
      </c>
      <c r="D1018" s="163" t="str">
        <f>'PLANILHA ORÇAMENTARIA'!E268</f>
        <v>UN.</v>
      </c>
      <c r="E1018" s="161"/>
      <c r="F1018" s="161"/>
      <c r="G1018" s="161"/>
      <c r="H1018" s="162"/>
    </row>
    <row r="1019" spans="1:8" x14ac:dyDescent="0.2">
      <c r="A1019" s="366"/>
      <c r="B1019" s="367"/>
      <c r="C1019" s="161" t="s">
        <v>742</v>
      </c>
      <c r="D1019" s="169">
        <f>'PLANILHA ORÇAMENTARIA'!F268</f>
        <v>9</v>
      </c>
      <c r="E1019" s="161"/>
      <c r="F1019" s="161"/>
      <c r="G1019" s="161"/>
      <c r="H1019" s="162"/>
    </row>
    <row r="1020" spans="1:8" x14ac:dyDescent="0.2">
      <c r="A1020" s="368"/>
      <c r="B1020" s="369"/>
      <c r="C1020" s="372" t="s">
        <v>930</v>
      </c>
      <c r="D1020" s="373"/>
      <c r="E1020" s="373"/>
      <c r="F1020" s="373"/>
      <c r="G1020" s="373"/>
      <c r="H1020" s="374"/>
    </row>
    <row r="1021" spans="1:8" ht="12" customHeight="1" x14ac:dyDescent="0.2">
      <c r="A1021" s="364" t="str">
        <f>'PLANILHA ORÇAMENTARIA'!A269</f>
        <v>18.2.4</v>
      </c>
      <c r="B1021" s="365"/>
      <c r="C1021" s="370" t="str">
        <f>'PLANILHA ORÇAMENTARIA'!D269</f>
        <v>DISJUNTOR BIPOLAR TERMOMAGNÉTICO 5KA, DE 20A</v>
      </c>
      <c r="D1021" s="370"/>
      <c r="E1021" s="370"/>
      <c r="F1021" s="370"/>
      <c r="G1021" s="370"/>
      <c r="H1021" s="371"/>
    </row>
    <row r="1022" spans="1:8" x14ac:dyDescent="0.2">
      <c r="A1022" s="366"/>
      <c r="B1022" s="367"/>
      <c r="C1022" s="161" t="s">
        <v>740</v>
      </c>
      <c r="D1022" s="163" t="str">
        <f>'PLANILHA ORÇAMENTARIA'!E269</f>
        <v>UN.</v>
      </c>
      <c r="E1022" s="161"/>
      <c r="F1022" s="161"/>
      <c r="G1022" s="161"/>
      <c r="H1022" s="162"/>
    </row>
    <row r="1023" spans="1:8" x14ac:dyDescent="0.2">
      <c r="A1023" s="366"/>
      <c r="B1023" s="367"/>
      <c r="C1023" s="161" t="s">
        <v>742</v>
      </c>
      <c r="D1023" s="169">
        <f>'PLANILHA ORÇAMENTARIA'!F269</f>
        <v>4</v>
      </c>
      <c r="E1023" s="161"/>
      <c r="F1023" s="161"/>
      <c r="G1023" s="161"/>
      <c r="H1023" s="162"/>
    </row>
    <row r="1024" spans="1:8" x14ac:dyDescent="0.2">
      <c r="A1024" s="368"/>
      <c r="B1024" s="369"/>
      <c r="C1024" s="372" t="s">
        <v>930</v>
      </c>
      <c r="D1024" s="373"/>
      <c r="E1024" s="373"/>
      <c r="F1024" s="373"/>
      <c r="G1024" s="373"/>
      <c r="H1024" s="374"/>
    </row>
    <row r="1025" spans="1:8" ht="12" customHeight="1" x14ac:dyDescent="0.2">
      <c r="A1025" s="364" t="str">
        <f>'PLANILHA ORÇAMENTARIA'!A270</f>
        <v>18.2.5</v>
      </c>
      <c r="B1025" s="365"/>
      <c r="C1025" s="370" t="str">
        <f>'PLANILHA ORÇAMENTARIA'!D270</f>
        <v>DISJUNTOR BIPOLAR TERMOMAGNÉTICO 5KA, DE 32A</v>
      </c>
      <c r="D1025" s="370"/>
      <c r="E1025" s="370"/>
      <c r="F1025" s="370"/>
      <c r="G1025" s="370"/>
      <c r="H1025" s="371"/>
    </row>
    <row r="1026" spans="1:8" x14ac:dyDescent="0.2">
      <c r="A1026" s="366"/>
      <c r="B1026" s="367"/>
      <c r="C1026" s="161" t="s">
        <v>740</v>
      </c>
      <c r="D1026" s="163" t="str">
        <f>'PLANILHA ORÇAMENTARIA'!E270</f>
        <v>UN.</v>
      </c>
      <c r="E1026" s="161"/>
      <c r="F1026" s="161"/>
      <c r="G1026" s="161"/>
      <c r="H1026" s="162"/>
    </row>
    <row r="1027" spans="1:8" x14ac:dyDescent="0.2">
      <c r="A1027" s="366"/>
      <c r="B1027" s="367"/>
      <c r="C1027" s="161" t="s">
        <v>742</v>
      </c>
      <c r="D1027" s="169">
        <f>'PLANILHA ORÇAMENTARIA'!F270</f>
        <v>8</v>
      </c>
      <c r="E1027" s="161"/>
      <c r="F1027" s="161"/>
      <c r="G1027" s="161"/>
      <c r="H1027" s="162"/>
    </row>
    <row r="1028" spans="1:8" x14ac:dyDescent="0.2">
      <c r="A1028" s="368"/>
      <c r="B1028" s="369"/>
      <c r="C1028" s="372" t="s">
        <v>930</v>
      </c>
      <c r="D1028" s="373"/>
      <c r="E1028" s="373"/>
      <c r="F1028" s="373"/>
      <c r="G1028" s="373"/>
      <c r="H1028" s="374"/>
    </row>
    <row r="1029" spans="1:8" ht="12" customHeight="1" x14ac:dyDescent="0.2">
      <c r="A1029" s="364" t="str">
        <f>'PLANILHA ORÇAMENTARIA'!A271</f>
        <v>18.2.6</v>
      </c>
      <c r="B1029" s="365"/>
      <c r="C1029" s="370" t="str">
        <f>'PLANILHA ORÇAMENTARIA'!D271</f>
        <v>DISJUNTOR TRIPOLAR TERMOMAGNÉTICO 10KA, DE 100A</v>
      </c>
      <c r="D1029" s="370"/>
      <c r="E1029" s="370"/>
      <c r="F1029" s="370"/>
      <c r="G1029" s="370"/>
      <c r="H1029" s="371"/>
    </row>
    <row r="1030" spans="1:8" x14ac:dyDescent="0.2">
      <c r="A1030" s="366"/>
      <c r="B1030" s="367"/>
      <c r="C1030" s="161" t="s">
        <v>740</v>
      </c>
      <c r="D1030" s="163" t="str">
        <f>'PLANILHA ORÇAMENTARIA'!E271</f>
        <v>UN.</v>
      </c>
      <c r="E1030" s="161"/>
      <c r="F1030" s="161"/>
      <c r="G1030" s="161"/>
      <c r="H1030" s="162"/>
    </row>
    <row r="1031" spans="1:8" x14ac:dyDescent="0.2">
      <c r="A1031" s="366"/>
      <c r="B1031" s="367"/>
      <c r="C1031" s="161" t="s">
        <v>742</v>
      </c>
      <c r="D1031" s="169">
        <f>'PLANILHA ORÇAMENTARIA'!F271</f>
        <v>2</v>
      </c>
      <c r="E1031" s="161"/>
      <c r="F1031" s="161"/>
      <c r="G1031" s="161"/>
      <c r="H1031" s="162"/>
    </row>
    <row r="1032" spans="1:8" x14ac:dyDescent="0.2">
      <c r="A1032" s="368"/>
      <c r="B1032" s="369"/>
      <c r="C1032" s="372" t="s">
        <v>930</v>
      </c>
      <c r="D1032" s="373"/>
      <c r="E1032" s="373"/>
      <c r="F1032" s="373"/>
      <c r="G1032" s="373"/>
      <c r="H1032" s="374"/>
    </row>
    <row r="1033" spans="1:8" ht="12" customHeight="1" x14ac:dyDescent="0.2">
      <c r="A1033" s="364" t="str">
        <f>'PLANILHA ORÇAMENTARIA'!A272</f>
        <v>18.2.7</v>
      </c>
      <c r="B1033" s="365"/>
      <c r="C1033" s="370" t="str">
        <f>'PLANILHA ORÇAMENTARIA'!D272</f>
        <v>DISJUNTOR TERMOMAGNÉTICO 150A PARA MEDIDOR</v>
      </c>
      <c r="D1033" s="370"/>
      <c r="E1033" s="370"/>
      <c r="F1033" s="370"/>
      <c r="G1033" s="370"/>
      <c r="H1033" s="371"/>
    </row>
    <row r="1034" spans="1:8" x14ac:dyDescent="0.2">
      <c r="A1034" s="366"/>
      <c r="B1034" s="367"/>
      <c r="C1034" s="161" t="s">
        <v>740</v>
      </c>
      <c r="D1034" s="163" t="str">
        <f>'PLANILHA ORÇAMENTARIA'!E272</f>
        <v>UN.</v>
      </c>
      <c r="E1034" s="161"/>
      <c r="F1034" s="161"/>
      <c r="G1034" s="161"/>
      <c r="H1034" s="162"/>
    </row>
    <row r="1035" spans="1:8" x14ac:dyDescent="0.2">
      <c r="A1035" s="366"/>
      <c r="B1035" s="367"/>
      <c r="C1035" s="161" t="s">
        <v>742</v>
      </c>
      <c r="D1035" s="169">
        <f>'PLANILHA ORÇAMENTARIA'!F272</f>
        <v>1</v>
      </c>
      <c r="E1035" s="161"/>
      <c r="F1035" s="161"/>
      <c r="G1035" s="161"/>
      <c r="H1035" s="162"/>
    </row>
    <row r="1036" spans="1:8" x14ac:dyDescent="0.2">
      <c r="A1036" s="368"/>
      <c r="B1036" s="369"/>
      <c r="C1036" s="372" t="s">
        <v>930</v>
      </c>
      <c r="D1036" s="373"/>
      <c r="E1036" s="373"/>
      <c r="F1036" s="373"/>
      <c r="G1036" s="373"/>
      <c r="H1036" s="374"/>
    </row>
    <row r="1037" spans="1:8" x14ac:dyDescent="0.2">
      <c r="A1037" s="399" t="str">
        <f>'PLANILHA ORÇAMENTARIA'!A273</f>
        <v>18.3</v>
      </c>
      <c r="B1037" s="399"/>
      <c r="C1037" s="400" t="str">
        <f>'PLANILHA ORÇAMENTARIA'!D273</f>
        <v>ELETRODUTOS E ACESSÓRIOS</v>
      </c>
      <c r="D1037" s="400"/>
      <c r="E1037" s="400"/>
      <c r="F1037" s="400"/>
      <c r="G1037" s="400"/>
      <c r="H1037" s="400"/>
    </row>
    <row r="1038" spans="1:8" ht="12" customHeight="1" x14ac:dyDescent="0.2">
      <c r="A1038" s="364" t="str">
        <f>'PLANILHA ORÇAMENTARIA'!A274</f>
        <v>18.3.1</v>
      </c>
      <c r="B1038" s="365"/>
      <c r="C1038" s="370" t="str">
        <f>'PLANILHA ORÇAMENTARIA'!D274</f>
        <v>ELETRODUTO FLEXÍVEL CORRUGADO, PVC, DN 25 MM (3/4"), PARA CIRCUITOS TERMINAIS, INSTALADO EM LAJE - FORNECIMENTO E INSTALAÇÃO</v>
      </c>
      <c r="D1038" s="370"/>
      <c r="E1038" s="370"/>
      <c r="F1038" s="370"/>
      <c r="G1038" s="370"/>
      <c r="H1038" s="371"/>
    </row>
    <row r="1039" spans="1:8" x14ac:dyDescent="0.2">
      <c r="A1039" s="366"/>
      <c r="B1039" s="367"/>
      <c r="C1039" s="161" t="s">
        <v>740</v>
      </c>
      <c r="D1039" s="163" t="str">
        <f>'PLANILHA ORÇAMENTARIA'!E274</f>
        <v>M</v>
      </c>
      <c r="E1039" s="161"/>
      <c r="F1039" s="161"/>
      <c r="G1039" s="161"/>
      <c r="H1039" s="162"/>
    </row>
    <row r="1040" spans="1:8" x14ac:dyDescent="0.2">
      <c r="A1040" s="366"/>
      <c r="B1040" s="367"/>
      <c r="C1040" s="161" t="s">
        <v>742</v>
      </c>
      <c r="D1040" s="169">
        <f>'PLANILHA ORÇAMENTARIA'!F274</f>
        <v>550</v>
      </c>
      <c r="E1040" s="161"/>
      <c r="F1040" s="161"/>
      <c r="G1040" s="161"/>
      <c r="H1040" s="162"/>
    </row>
    <row r="1041" spans="1:8" x14ac:dyDescent="0.2">
      <c r="A1041" s="368"/>
      <c r="B1041" s="369"/>
      <c r="C1041" s="372" t="s">
        <v>930</v>
      </c>
      <c r="D1041" s="373"/>
      <c r="E1041" s="373"/>
      <c r="F1041" s="373"/>
      <c r="G1041" s="373"/>
      <c r="H1041" s="374"/>
    </row>
    <row r="1042" spans="1:8" ht="12" customHeight="1" x14ac:dyDescent="0.2">
      <c r="A1042" s="364" t="str">
        <f>'PLANILHA ORÇAMENTARIA'!A275</f>
        <v>18.3.2</v>
      </c>
      <c r="B1042" s="365"/>
      <c r="C1042" s="370" t="str">
        <f>'PLANILHA ORÇAMENTARIA'!D275</f>
        <v>ELETRODUTO FLEXÍVEL CORRUGADO, PVC, DN 32 MM (1"), PARA CIRCUITOS TERMINAIS, INSTALADO EM LAJE - FORNECIMENTO E INSTALAÇÃO</v>
      </c>
      <c r="D1042" s="370"/>
      <c r="E1042" s="370"/>
      <c r="F1042" s="370"/>
      <c r="G1042" s="370"/>
      <c r="H1042" s="371"/>
    </row>
    <row r="1043" spans="1:8" x14ac:dyDescent="0.2">
      <c r="A1043" s="366"/>
      <c r="B1043" s="367"/>
      <c r="C1043" s="161" t="s">
        <v>740</v>
      </c>
      <c r="D1043" s="163" t="str">
        <f>'PLANILHA ORÇAMENTARIA'!E275</f>
        <v>M</v>
      </c>
      <c r="E1043" s="161"/>
      <c r="F1043" s="161"/>
      <c r="G1043" s="161"/>
      <c r="H1043" s="162"/>
    </row>
    <row r="1044" spans="1:8" x14ac:dyDescent="0.2">
      <c r="A1044" s="366"/>
      <c r="B1044" s="367"/>
      <c r="C1044" s="161" t="s">
        <v>742</v>
      </c>
      <c r="D1044" s="169">
        <f>'PLANILHA ORÇAMENTARIA'!F275</f>
        <v>300</v>
      </c>
      <c r="E1044" s="161"/>
      <c r="F1044" s="161"/>
      <c r="G1044" s="161"/>
      <c r="H1044" s="162"/>
    </row>
    <row r="1045" spans="1:8" x14ac:dyDescent="0.2">
      <c r="A1045" s="368"/>
      <c r="B1045" s="369"/>
      <c r="C1045" s="372" t="s">
        <v>930</v>
      </c>
      <c r="D1045" s="373"/>
      <c r="E1045" s="373"/>
      <c r="F1045" s="373"/>
      <c r="G1045" s="373"/>
      <c r="H1045" s="374"/>
    </row>
    <row r="1046" spans="1:8" ht="12" customHeight="1" x14ac:dyDescent="0.2">
      <c r="A1046" s="364" t="str">
        <f>'PLANILHA ORÇAMENTARIA'!A276</f>
        <v>18.3.3</v>
      </c>
      <c r="B1046" s="365"/>
      <c r="C1046" s="370" t="str">
        <f>'PLANILHA ORÇAMENTARIA'!D276</f>
        <v>CAIXA RETANGULAR 4" X 2" BAIXA (0,30 M DO PISO), PVC, INSTALADA EM PAREDE - FORNECIMENTO E INSTALAÇÃO. AF_12/2015</v>
      </c>
      <c r="D1046" s="370"/>
      <c r="E1046" s="370"/>
      <c r="F1046" s="370"/>
      <c r="G1046" s="370"/>
      <c r="H1046" s="371"/>
    </row>
    <row r="1047" spans="1:8" x14ac:dyDescent="0.2">
      <c r="A1047" s="366"/>
      <c r="B1047" s="367"/>
      <c r="C1047" s="161" t="s">
        <v>740</v>
      </c>
      <c r="D1047" s="163" t="str">
        <f>'PLANILHA ORÇAMENTARIA'!E276</f>
        <v>UN.</v>
      </c>
      <c r="E1047" s="161"/>
      <c r="F1047" s="161"/>
      <c r="G1047" s="161"/>
      <c r="H1047" s="162"/>
    </row>
    <row r="1048" spans="1:8" x14ac:dyDescent="0.2">
      <c r="A1048" s="366"/>
      <c r="B1048" s="367"/>
      <c r="C1048" s="161" t="s">
        <v>742</v>
      </c>
      <c r="D1048" s="169">
        <f>'PLANILHA ORÇAMENTARIA'!F276</f>
        <v>60</v>
      </c>
      <c r="E1048" s="161"/>
      <c r="F1048" s="161"/>
      <c r="G1048" s="161"/>
      <c r="H1048" s="162"/>
    </row>
    <row r="1049" spans="1:8" x14ac:dyDescent="0.2">
      <c r="A1049" s="368"/>
      <c r="B1049" s="369"/>
      <c r="C1049" s="372" t="s">
        <v>930</v>
      </c>
      <c r="D1049" s="373"/>
      <c r="E1049" s="373"/>
      <c r="F1049" s="373"/>
      <c r="G1049" s="373"/>
      <c r="H1049" s="374"/>
    </row>
    <row r="1050" spans="1:8" x14ac:dyDescent="0.2">
      <c r="A1050" s="364" t="str">
        <f>'PLANILHA ORÇAMENTARIA'!A277</f>
        <v>18.3.4</v>
      </c>
      <c r="B1050" s="365"/>
      <c r="C1050" s="370" t="str">
        <f>'PLANILHA ORÇAMENTARIA'!D277</f>
        <v>ELETRODUTO FLEXÍVEL CORRUGADO, PEAD, DN 90 (3") - FORNECIMENTO E INSTALAÇÃO</v>
      </c>
      <c r="D1050" s="370"/>
      <c r="E1050" s="370"/>
      <c r="F1050" s="370"/>
      <c r="G1050" s="370"/>
      <c r="H1050" s="371"/>
    </row>
    <row r="1051" spans="1:8" x14ac:dyDescent="0.2">
      <c r="A1051" s="366"/>
      <c r="B1051" s="367"/>
      <c r="C1051" s="161" t="s">
        <v>740</v>
      </c>
      <c r="D1051" s="252" t="str">
        <f>'PLANILHA ORÇAMENTARIA'!E280</f>
        <v>UN.</v>
      </c>
      <c r="E1051" s="161"/>
      <c r="F1051" s="161"/>
      <c r="G1051" s="161"/>
      <c r="H1051" s="162"/>
    </row>
    <row r="1052" spans="1:8" x14ac:dyDescent="0.2">
      <c r="A1052" s="366"/>
      <c r="B1052" s="367"/>
      <c r="C1052" s="161" t="s">
        <v>742</v>
      </c>
      <c r="D1052" s="169">
        <f>'PLANILHA ORÇAMENTARIA'!F277</f>
        <v>38.75</v>
      </c>
      <c r="E1052" s="161"/>
      <c r="F1052" s="161"/>
      <c r="G1052" s="161"/>
      <c r="H1052" s="162"/>
    </row>
    <row r="1053" spans="1:8" x14ac:dyDescent="0.2">
      <c r="A1053" s="368"/>
      <c r="B1053" s="369"/>
      <c r="C1053" s="372" t="s">
        <v>1074</v>
      </c>
      <c r="D1053" s="373"/>
      <c r="E1053" s="373"/>
      <c r="F1053" s="373"/>
      <c r="G1053" s="373"/>
      <c r="H1053" s="374"/>
    </row>
    <row r="1054" spans="1:8" ht="12" customHeight="1" x14ac:dyDescent="0.2">
      <c r="A1054" s="364" t="str">
        <f>'PLANILHA ORÇAMENTARIA'!A278</f>
        <v>18.3.5</v>
      </c>
      <c r="B1054" s="365"/>
      <c r="C1054" s="370" t="str">
        <f>'PLANILHA ORÇAMENTARIA'!D278</f>
        <v>ELETRODUTO DE AÇO GALVANIZADO MÉDIO, INCLUSIVE CONEXÕES, SUPORTES E FIXAÇÃO DN 80 (3")</v>
      </c>
      <c r="D1054" s="370"/>
      <c r="E1054" s="370"/>
      <c r="F1054" s="370"/>
      <c r="G1054" s="370"/>
      <c r="H1054" s="371"/>
    </row>
    <row r="1055" spans="1:8" x14ac:dyDescent="0.2">
      <c r="A1055" s="366"/>
      <c r="B1055" s="367"/>
      <c r="C1055" s="161" t="s">
        <v>740</v>
      </c>
      <c r="D1055" s="163" t="str">
        <f>'PLANILHA ORÇAMENTARIA'!E278</f>
        <v>M</v>
      </c>
      <c r="E1055" s="161"/>
      <c r="F1055" s="161"/>
      <c r="G1055" s="161"/>
      <c r="H1055" s="162"/>
    </row>
    <row r="1056" spans="1:8" x14ac:dyDescent="0.2">
      <c r="A1056" s="366"/>
      <c r="B1056" s="367"/>
      <c r="C1056" s="161" t="s">
        <v>742</v>
      </c>
      <c r="D1056" s="169">
        <f>'PLANILHA ORÇAMENTARIA'!F278</f>
        <v>5</v>
      </c>
      <c r="E1056" s="161"/>
      <c r="F1056" s="161"/>
      <c r="G1056" s="161"/>
      <c r="H1056" s="162"/>
    </row>
    <row r="1057" spans="1:8" x14ac:dyDescent="0.2">
      <c r="A1057" s="368"/>
      <c r="B1057" s="369"/>
      <c r="C1057" s="372" t="s">
        <v>930</v>
      </c>
      <c r="D1057" s="373"/>
      <c r="E1057" s="373"/>
      <c r="F1057" s="373"/>
      <c r="G1057" s="373"/>
      <c r="H1057" s="374"/>
    </row>
    <row r="1058" spans="1:8" x14ac:dyDescent="0.2">
      <c r="A1058" s="399" t="str">
        <f>'PLANILHA ORÇAMENTARIA'!A279</f>
        <v>18.4</v>
      </c>
      <c r="B1058" s="399"/>
      <c r="C1058" s="400" t="str">
        <f>'PLANILHA ORÇAMENTARIA'!D279</f>
        <v>CABOS E FIOS (CONDUTORES)</v>
      </c>
      <c r="D1058" s="400"/>
      <c r="E1058" s="400"/>
      <c r="F1058" s="400"/>
      <c r="G1058" s="400"/>
      <c r="H1058" s="400"/>
    </row>
    <row r="1059" spans="1:8" ht="12" customHeight="1" x14ac:dyDescent="0.2">
      <c r="A1059" s="364" t="str">
        <f>'PLANILHA ORÇAMENTARIA'!A280</f>
        <v>18.4.1</v>
      </c>
      <c r="B1059" s="365"/>
      <c r="C1059" s="370" t="str">
        <f>'PLANILHA ORÇAMENTARIA'!D280</f>
        <v>CABO DE COBRE FLEXÍVEL ISOLADO, 2,5 MM², ANTI-CHAMA 450/750 V, PARA CIRCUITOS TERMINAIS - FORNECIMENTO E INSTALAÇÃO. AF_12/2015</v>
      </c>
      <c r="D1059" s="370"/>
      <c r="E1059" s="370"/>
      <c r="F1059" s="370"/>
      <c r="G1059" s="370"/>
      <c r="H1059" s="371"/>
    </row>
    <row r="1060" spans="1:8" x14ac:dyDescent="0.2">
      <c r="A1060" s="366"/>
      <c r="B1060" s="367"/>
      <c r="C1060" s="161" t="s">
        <v>740</v>
      </c>
      <c r="D1060" s="163" t="str">
        <f>'PLANILHA ORÇAMENTARIA'!E280</f>
        <v>UN.</v>
      </c>
      <c r="E1060" s="161"/>
      <c r="F1060" s="161"/>
      <c r="G1060" s="161"/>
      <c r="H1060" s="162"/>
    </row>
    <row r="1061" spans="1:8" x14ac:dyDescent="0.2">
      <c r="A1061" s="366"/>
      <c r="B1061" s="367"/>
      <c r="C1061" s="161" t="s">
        <v>742</v>
      </c>
      <c r="D1061" s="169">
        <f>'PLANILHA ORÇAMENTARIA'!F280</f>
        <v>4000</v>
      </c>
      <c r="E1061" s="161"/>
      <c r="F1061" s="161"/>
      <c r="G1061" s="161"/>
      <c r="H1061" s="162"/>
    </row>
    <row r="1062" spans="1:8" x14ac:dyDescent="0.2">
      <c r="A1062" s="368"/>
      <c r="B1062" s="369"/>
      <c r="C1062" s="372" t="s">
        <v>930</v>
      </c>
      <c r="D1062" s="373"/>
      <c r="E1062" s="373"/>
      <c r="F1062" s="373"/>
      <c r="G1062" s="373"/>
      <c r="H1062" s="374"/>
    </row>
    <row r="1063" spans="1:8" ht="12" customHeight="1" x14ac:dyDescent="0.2">
      <c r="A1063" s="364" t="str">
        <f>'PLANILHA ORÇAMENTARIA'!A281</f>
        <v>18.4.2</v>
      </c>
      <c r="B1063" s="365"/>
      <c r="C1063" s="370" t="str">
        <f>'PLANILHA ORÇAMENTARIA'!D281</f>
        <v>CABO DE COBRE FLEXÍVEL ISOLADO, 6 MM², ANTI-CHAMA 450/750 V, PARA CIRCUITOS TERMINAIS - FORNECIMENTO E INSTALAÇÃO. AF_12/2015</v>
      </c>
      <c r="D1063" s="370"/>
      <c r="E1063" s="370"/>
      <c r="F1063" s="370"/>
      <c r="G1063" s="370"/>
      <c r="H1063" s="371"/>
    </row>
    <row r="1064" spans="1:8" x14ac:dyDescent="0.2">
      <c r="A1064" s="366"/>
      <c r="B1064" s="367"/>
      <c r="C1064" s="161" t="s">
        <v>740</v>
      </c>
      <c r="D1064" s="163" t="str">
        <f>'PLANILHA ORÇAMENTARIA'!E281</f>
        <v>UN.</v>
      </c>
      <c r="E1064" s="161"/>
      <c r="F1064" s="161"/>
      <c r="G1064" s="161"/>
      <c r="H1064" s="162"/>
    </row>
    <row r="1065" spans="1:8" x14ac:dyDescent="0.2">
      <c r="A1065" s="366"/>
      <c r="B1065" s="367"/>
      <c r="C1065" s="161" t="s">
        <v>742</v>
      </c>
      <c r="D1065" s="169">
        <f>'PLANILHA ORÇAMENTARIA'!F281</f>
        <v>500</v>
      </c>
      <c r="E1065" s="161"/>
      <c r="F1065" s="161"/>
      <c r="G1065" s="161"/>
      <c r="H1065" s="162"/>
    </row>
    <row r="1066" spans="1:8" x14ac:dyDescent="0.2">
      <c r="A1066" s="368"/>
      <c r="B1066" s="369"/>
      <c r="C1066" s="372" t="s">
        <v>930</v>
      </c>
      <c r="D1066" s="373"/>
      <c r="E1066" s="373"/>
      <c r="F1066" s="373"/>
      <c r="G1066" s="373"/>
      <c r="H1066" s="374"/>
    </row>
    <row r="1067" spans="1:8" ht="12" customHeight="1" x14ac:dyDescent="0.2">
      <c r="A1067" s="364" t="str">
        <f>'PLANILHA ORÇAMENTARIA'!A282</f>
        <v>18.4.3</v>
      </c>
      <c r="B1067" s="365"/>
      <c r="C1067" s="370" t="str">
        <f>'PLANILHA ORÇAMENTARIA'!D282</f>
        <v>CABO DE COBRE FLEXÍVEL, CLASSE 5, ISOLAMENTO TIPO EPR/HEPR, NÃO HALOGENADO, ANTICHAMA, TERMOFIXO, UNIPOLAR, SEÇÃO 35 MM2, 90°C, 0,6/1KV</v>
      </c>
      <c r="D1067" s="370"/>
      <c r="E1067" s="370"/>
      <c r="F1067" s="370"/>
      <c r="G1067" s="370"/>
      <c r="H1067" s="371"/>
    </row>
    <row r="1068" spans="1:8" x14ac:dyDescent="0.2">
      <c r="A1068" s="366"/>
      <c r="B1068" s="367"/>
      <c r="C1068" s="161" t="s">
        <v>740</v>
      </c>
      <c r="D1068" s="163" t="str">
        <f>'PLANILHA ORÇAMENTARIA'!E282</f>
        <v>M</v>
      </c>
      <c r="E1068" s="161"/>
      <c r="F1068" s="161"/>
      <c r="G1068" s="161"/>
      <c r="H1068" s="162"/>
    </row>
    <row r="1069" spans="1:8" x14ac:dyDescent="0.2">
      <c r="A1069" s="366"/>
      <c r="B1069" s="367"/>
      <c r="C1069" s="161" t="s">
        <v>742</v>
      </c>
      <c r="D1069" s="169">
        <f>'PLANILHA ORÇAMENTARIA'!F282</f>
        <v>200</v>
      </c>
      <c r="E1069" s="161"/>
      <c r="F1069" s="161"/>
      <c r="G1069" s="161"/>
      <c r="H1069" s="162"/>
    </row>
    <row r="1070" spans="1:8" x14ac:dyDescent="0.2">
      <c r="A1070" s="368"/>
      <c r="B1070" s="369"/>
      <c r="C1070" s="372" t="s">
        <v>930</v>
      </c>
      <c r="D1070" s="373"/>
      <c r="E1070" s="373"/>
      <c r="F1070" s="373"/>
      <c r="G1070" s="373"/>
      <c r="H1070" s="374"/>
    </row>
    <row r="1071" spans="1:8" ht="12" customHeight="1" x14ac:dyDescent="0.2">
      <c r="A1071" s="364" t="str">
        <f>'PLANILHA ORÇAMENTARIA'!A283</f>
        <v>18.4.4</v>
      </c>
      <c r="B1071" s="365"/>
      <c r="C1071" s="370" t="str">
        <f>'PLANILHA ORÇAMENTARIA'!D283</f>
        <v>CABO DE COBRE FLEXÍVEL, CLASSE 5, ISOLAMENTO TIPO EPR/HEPR, NÃO HALOGENADO, ANTICHAMA, TERMOFIXO, UNIPOLAR, SEÇÃO 25 MM2, 90°C, 0,6/1KV</v>
      </c>
      <c r="D1071" s="370"/>
      <c r="E1071" s="370"/>
      <c r="F1071" s="370"/>
      <c r="G1071" s="370"/>
      <c r="H1071" s="371"/>
    </row>
    <row r="1072" spans="1:8" x14ac:dyDescent="0.2">
      <c r="A1072" s="366"/>
      <c r="B1072" s="367"/>
      <c r="C1072" s="161" t="s">
        <v>740</v>
      </c>
      <c r="D1072" s="163" t="str">
        <f>'PLANILHA ORÇAMENTARIA'!E283</f>
        <v>UN.</v>
      </c>
      <c r="E1072" s="161"/>
      <c r="F1072" s="161"/>
      <c r="G1072" s="161"/>
      <c r="H1072" s="162"/>
    </row>
    <row r="1073" spans="1:8" x14ac:dyDescent="0.2">
      <c r="A1073" s="366"/>
      <c r="B1073" s="367"/>
      <c r="C1073" s="161" t="s">
        <v>742</v>
      </c>
      <c r="D1073" s="169">
        <f>'PLANILHA ORÇAMENTARIA'!F283</f>
        <v>500</v>
      </c>
      <c r="E1073" s="161"/>
      <c r="F1073" s="161"/>
      <c r="G1073" s="161"/>
      <c r="H1073" s="162"/>
    </row>
    <row r="1074" spans="1:8" x14ac:dyDescent="0.2">
      <c r="A1074" s="368"/>
      <c r="B1074" s="369"/>
      <c r="C1074" s="372" t="s">
        <v>930</v>
      </c>
      <c r="D1074" s="373"/>
      <c r="E1074" s="373"/>
      <c r="F1074" s="373"/>
      <c r="G1074" s="373"/>
      <c r="H1074" s="374"/>
    </row>
    <row r="1075" spans="1:8" ht="12" customHeight="1" x14ac:dyDescent="0.2">
      <c r="A1075" s="364" t="str">
        <f>'PLANILHA ORÇAMENTARIA'!A284</f>
        <v>18.4.5</v>
      </c>
      <c r="B1075" s="365"/>
      <c r="C1075" s="370" t="str">
        <f>'PLANILHA ORÇAMENTARIA'!D284</f>
        <v>CABO DE COBRE FLEXÍVEL, CLASSE 5, ISOLAMENTO TIPO EPR/HEPR, NÃO HALOGENADO, ANTICHAMA, TERMOFIXO, UNIPOLAR, SEÇÃO 70 MM2, 90°C, 0,6/1KV</v>
      </c>
      <c r="D1075" s="370"/>
      <c r="E1075" s="370"/>
      <c r="F1075" s="370"/>
      <c r="G1075" s="370"/>
      <c r="H1075" s="371"/>
    </row>
    <row r="1076" spans="1:8" x14ac:dyDescent="0.2">
      <c r="A1076" s="366"/>
      <c r="B1076" s="367"/>
      <c r="C1076" s="161" t="s">
        <v>740</v>
      </c>
      <c r="D1076" s="163" t="str">
        <f>'PLANILHA ORÇAMENTARIA'!E284</f>
        <v>UN.</v>
      </c>
      <c r="E1076" s="161"/>
      <c r="F1076" s="161"/>
      <c r="G1076" s="161"/>
      <c r="H1076" s="162"/>
    </row>
    <row r="1077" spans="1:8" x14ac:dyDescent="0.2">
      <c r="A1077" s="366"/>
      <c r="B1077" s="367"/>
      <c r="C1077" s="161" t="s">
        <v>742</v>
      </c>
      <c r="D1077" s="169">
        <f>'PLANILHA ORÇAMENTARIA'!F284</f>
        <v>200</v>
      </c>
      <c r="E1077" s="161"/>
      <c r="F1077" s="161"/>
      <c r="G1077" s="161"/>
      <c r="H1077" s="162"/>
    </row>
    <row r="1078" spans="1:8" x14ac:dyDescent="0.2">
      <c r="A1078" s="368"/>
      <c r="B1078" s="369"/>
      <c r="C1078" s="372" t="s">
        <v>930</v>
      </c>
      <c r="D1078" s="373"/>
      <c r="E1078" s="373"/>
      <c r="F1078" s="373"/>
      <c r="G1078" s="373"/>
      <c r="H1078" s="374"/>
    </row>
    <row r="1079" spans="1:8" x14ac:dyDescent="0.2">
      <c r="A1079" s="399" t="str">
        <f>'PLANILHA ORÇAMENTARIA'!A285</f>
        <v>18.5</v>
      </c>
      <c r="B1079" s="399"/>
      <c r="C1079" s="400" t="str">
        <f>'PLANILHA ORÇAMENTARIA'!D285</f>
        <v>ILUMINAÇÃO E TOMADAS</v>
      </c>
      <c r="D1079" s="400"/>
      <c r="E1079" s="400"/>
      <c r="F1079" s="400"/>
      <c r="G1079" s="400"/>
      <c r="H1079" s="400"/>
    </row>
    <row r="1080" spans="1:8" ht="12" customHeight="1" x14ac:dyDescent="0.2">
      <c r="A1080" s="364" t="str">
        <f>'PLANILHA ORÇAMENTARIA'!A286</f>
        <v>18.5.1</v>
      </c>
      <c r="B1080" s="365"/>
      <c r="C1080" s="370" t="str">
        <f>'PLANILHA ORÇAMENTARIA'!D286</f>
        <v>TOMADA MEDIA DE EMBUTIR 2 MODULOS , 2P+T 10 A INCLUINDO SUPORTE E PLACA</v>
      </c>
      <c r="D1080" s="370"/>
      <c r="E1080" s="370"/>
      <c r="F1080" s="370"/>
      <c r="G1080" s="370"/>
      <c r="H1080" s="371"/>
    </row>
    <row r="1081" spans="1:8" x14ac:dyDescent="0.2">
      <c r="A1081" s="366"/>
      <c r="B1081" s="367"/>
      <c r="C1081" s="161" t="s">
        <v>740</v>
      </c>
      <c r="D1081" s="163" t="str">
        <f>'PLANILHA ORÇAMENTARIA'!E286</f>
        <v>UN.</v>
      </c>
      <c r="E1081" s="161"/>
      <c r="F1081" s="161"/>
      <c r="G1081" s="161"/>
      <c r="H1081" s="162"/>
    </row>
    <row r="1082" spans="1:8" x14ac:dyDescent="0.2">
      <c r="A1082" s="366"/>
      <c r="B1082" s="367"/>
      <c r="C1082" s="161" t="s">
        <v>742</v>
      </c>
      <c r="D1082" s="169">
        <f>'PLANILHA ORÇAMENTARIA'!F286</f>
        <v>16</v>
      </c>
      <c r="E1082" s="161"/>
      <c r="F1082" s="161"/>
      <c r="G1082" s="161"/>
      <c r="H1082" s="162"/>
    </row>
    <row r="1083" spans="1:8" x14ac:dyDescent="0.2">
      <c r="A1083" s="368"/>
      <c r="B1083" s="369"/>
      <c r="C1083" s="372" t="s">
        <v>930</v>
      </c>
      <c r="D1083" s="373"/>
      <c r="E1083" s="373"/>
      <c r="F1083" s="373"/>
      <c r="G1083" s="373"/>
      <c r="H1083" s="374"/>
    </row>
    <row r="1084" spans="1:8" ht="12" customHeight="1" x14ac:dyDescent="0.2">
      <c r="A1084" s="364" t="str">
        <f>'PLANILHA ORÇAMENTARIA'!A287</f>
        <v>18.5.2</v>
      </c>
      <c r="B1084" s="365"/>
      <c r="C1084" s="370" t="str">
        <f>'PLANILHA ORÇAMENTARIA'!D287</f>
        <v>TOMADA SIMPLES - 2P + T - 10A COM PLACA</v>
      </c>
      <c r="D1084" s="370"/>
      <c r="E1084" s="370"/>
      <c r="F1084" s="370"/>
      <c r="G1084" s="370"/>
      <c r="H1084" s="371"/>
    </row>
    <row r="1085" spans="1:8" x14ac:dyDescent="0.2">
      <c r="A1085" s="366"/>
      <c r="B1085" s="367"/>
      <c r="C1085" s="161" t="s">
        <v>740</v>
      </c>
      <c r="D1085" s="163" t="str">
        <f>'PLANILHA ORÇAMENTARIA'!E287</f>
        <v>UN.</v>
      </c>
      <c r="E1085" s="161"/>
      <c r="F1085" s="161"/>
      <c r="G1085" s="161"/>
      <c r="H1085" s="162"/>
    </row>
    <row r="1086" spans="1:8" x14ac:dyDescent="0.2">
      <c r="A1086" s="366"/>
      <c r="B1086" s="367"/>
      <c r="C1086" s="161" t="s">
        <v>742</v>
      </c>
      <c r="D1086" s="169">
        <f>'PLANILHA ORÇAMENTARIA'!F287</f>
        <v>30</v>
      </c>
      <c r="E1086" s="161"/>
      <c r="F1086" s="161"/>
      <c r="G1086" s="161"/>
      <c r="H1086" s="162"/>
    </row>
    <row r="1087" spans="1:8" x14ac:dyDescent="0.2">
      <c r="A1087" s="368"/>
      <c r="B1087" s="369"/>
      <c r="C1087" s="372" t="s">
        <v>930</v>
      </c>
      <c r="D1087" s="373"/>
      <c r="E1087" s="373"/>
      <c r="F1087" s="373"/>
      <c r="G1087" s="373"/>
      <c r="H1087" s="374"/>
    </row>
    <row r="1088" spans="1:8" ht="12" customHeight="1" x14ac:dyDescent="0.2">
      <c r="A1088" s="364" t="str">
        <f>'PLANILHA ORÇAMENTARIA'!A288</f>
        <v>18.5.3</v>
      </c>
      <c r="B1088" s="365"/>
      <c r="C1088" s="370" t="str">
        <f>'PLANILHA ORÇAMENTARIA'!D288</f>
        <v>TOMADA SIMPLES - 2P + T - 20A COM PLACA</v>
      </c>
      <c r="D1088" s="370"/>
      <c r="E1088" s="370"/>
      <c r="F1088" s="370"/>
      <c r="G1088" s="370"/>
      <c r="H1088" s="371"/>
    </row>
    <row r="1089" spans="1:8" x14ac:dyDescent="0.2">
      <c r="A1089" s="366"/>
      <c r="B1089" s="367"/>
      <c r="C1089" s="161" t="s">
        <v>740</v>
      </c>
      <c r="D1089" s="163" t="str">
        <f>'PLANILHA ORÇAMENTARIA'!E288</f>
        <v>UN.</v>
      </c>
      <c r="E1089" s="161"/>
      <c r="F1089" s="161"/>
      <c r="G1089" s="161"/>
      <c r="H1089" s="162"/>
    </row>
    <row r="1090" spans="1:8" x14ac:dyDescent="0.2">
      <c r="A1090" s="366"/>
      <c r="B1090" s="367"/>
      <c r="C1090" s="161" t="s">
        <v>742</v>
      </c>
      <c r="D1090" s="169">
        <f>'PLANILHA ORÇAMENTARIA'!F288</f>
        <v>6</v>
      </c>
      <c r="E1090" s="161"/>
      <c r="F1090" s="161"/>
      <c r="G1090" s="161"/>
      <c r="H1090" s="162"/>
    </row>
    <row r="1091" spans="1:8" x14ac:dyDescent="0.2">
      <c r="A1091" s="368"/>
      <c r="B1091" s="369"/>
      <c r="C1091" s="372" t="s">
        <v>930</v>
      </c>
      <c r="D1091" s="373"/>
      <c r="E1091" s="373"/>
      <c r="F1091" s="373"/>
      <c r="G1091" s="373"/>
      <c r="H1091" s="374"/>
    </row>
    <row r="1092" spans="1:8" ht="12" customHeight="1" x14ac:dyDescent="0.2">
      <c r="A1092" s="364" t="str">
        <f>'PLANILHA ORÇAMENTARIA'!A289</f>
        <v>18.5.4</v>
      </c>
      <c r="B1092" s="365"/>
      <c r="C1092" s="370" t="str">
        <f>'PLANILHA ORÇAMENTARIA'!D289</f>
        <v>CONJUNTO DE TAMPA COM 1 INTERRUPTOR SIMPLES + 1 TOMADA PARA CONDULETE 3/4"</v>
      </c>
      <c r="D1092" s="370"/>
      <c r="E1092" s="370"/>
      <c r="F1092" s="370"/>
      <c r="G1092" s="370"/>
      <c r="H1092" s="371"/>
    </row>
    <row r="1093" spans="1:8" x14ac:dyDescent="0.2">
      <c r="A1093" s="366"/>
      <c r="B1093" s="367"/>
      <c r="C1093" s="161" t="s">
        <v>740</v>
      </c>
      <c r="D1093" s="163" t="str">
        <f>'PLANILHA ORÇAMENTARIA'!E289</f>
        <v>UN.</v>
      </c>
      <c r="E1093" s="161"/>
      <c r="F1093" s="161"/>
      <c r="G1093" s="161"/>
      <c r="H1093" s="162"/>
    </row>
    <row r="1094" spans="1:8" x14ac:dyDescent="0.2">
      <c r="A1094" s="366"/>
      <c r="B1094" s="367"/>
      <c r="C1094" s="161" t="s">
        <v>742</v>
      </c>
      <c r="D1094" s="169">
        <f>'PLANILHA ORÇAMENTARIA'!F289</f>
        <v>5</v>
      </c>
      <c r="E1094" s="161"/>
      <c r="F1094" s="161"/>
      <c r="G1094" s="161"/>
      <c r="H1094" s="162"/>
    </row>
    <row r="1095" spans="1:8" x14ac:dyDescent="0.2">
      <c r="A1095" s="368"/>
      <c r="B1095" s="369"/>
      <c r="C1095" s="372" t="s">
        <v>930</v>
      </c>
      <c r="D1095" s="373"/>
      <c r="E1095" s="373"/>
      <c r="F1095" s="373"/>
      <c r="G1095" s="373"/>
      <c r="H1095" s="374"/>
    </row>
    <row r="1096" spans="1:8" ht="12" customHeight="1" x14ac:dyDescent="0.2">
      <c r="A1096" s="364" t="str">
        <f>'PLANILHA ORÇAMENTARIA'!A290</f>
        <v>18.5.5</v>
      </c>
      <c r="B1096" s="365"/>
      <c r="C1096" s="370" t="str">
        <f>'PLANILHA ORÇAMENTARIA'!D290</f>
        <v>CONJUNTO TAMPA E INTERRUPTOR PARALELO PARA CONDULETE 3/4</v>
      </c>
      <c r="D1096" s="370"/>
      <c r="E1096" s="370"/>
      <c r="F1096" s="370"/>
      <c r="G1096" s="370"/>
      <c r="H1096" s="371"/>
    </row>
    <row r="1097" spans="1:8" x14ac:dyDescent="0.2">
      <c r="A1097" s="366"/>
      <c r="B1097" s="367"/>
      <c r="C1097" s="161" t="s">
        <v>740</v>
      </c>
      <c r="D1097" s="163" t="str">
        <f>'PLANILHA ORÇAMENTARIA'!E290</f>
        <v>UN.</v>
      </c>
      <c r="E1097" s="161"/>
      <c r="F1097" s="161"/>
      <c r="G1097" s="161"/>
      <c r="H1097" s="162"/>
    </row>
    <row r="1098" spans="1:8" x14ac:dyDescent="0.2">
      <c r="A1098" s="366"/>
      <c r="B1098" s="367"/>
      <c r="C1098" s="161" t="s">
        <v>742</v>
      </c>
      <c r="D1098" s="169">
        <f>'PLANILHA ORÇAMENTARIA'!F290</f>
        <v>4</v>
      </c>
      <c r="E1098" s="161"/>
      <c r="F1098" s="161"/>
      <c r="G1098" s="161"/>
      <c r="H1098" s="162"/>
    </row>
    <row r="1099" spans="1:8" x14ac:dyDescent="0.2">
      <c r="A1099" s="368"/>
      <c r="B1099" s="369"/>
      <c r="C1099" s="372" t="s">
        <v>930</v>
      </c>
      <c r="D1099" s="373"/>
      <c r="E1099" s="373"/>
      <c r="F1099" s="373"/>
      <c r="G1099" s="373"/>
      <c r="H1099" s="374"/>
    </row>
    <row r="1100" spans="1:8" ht="12" customHeight="1" x14ac:dyDescent="0.2">
      <c r="A1100" s="364" t="str">
        <f>'PLANILHA ORÇAMENTARIA'!A291</f>
        <v>18.5.6</v>
      </c>
      <c r="B1100" s="365"/>
      <c r="C1100" s="370" t="str">
        <f>'PLANILHA ORÇAMENTARIA'!D291</f>
        <v>INTERRUPTOR UMA TECLA SIMPLES 10 A - 250 V, COM PLACA</v>
      </c>
      <c r="D1100" s="370"/>
      <c r="E1100" s="370"/>
      <c r="F1100" s="370"/>
      <c r="G1100" s="370"/>
      <c r="H1100" s="371"/>
    </row>
    <row r="1101" spans="1:8" x14ac:dyDescent="0.2">
      <c r="A1101" s="366"/>
      <c r="B1101" s="367"/>
      <c r="C1101" s="161" t="s">
        <v>740</v>
      </c>
      <c r="D1101" s="163" t="str">
        <f>'PLANILHA ORÇAMENTARIA'!E291</f>
        <v>UN.</v>
      </c>
      <c r="E1101" s="161"/>
      <c r="F1101" s="161"/>
      <c r="G1101" s="161"/>
      <c r="H1101" s="162"/>
    </row>
    <row r="1102" spans="1:8" x14ac:dyDescent="0.2">
      <c r="A1102" s="366"/>
      <c r="B1102" s="367"/>
      <c r="C1102" s="161" t="s">
        <v>742</v>
      </c>
      <c r="D1102" s="169">
        <f>'PLANILHA ORÇAMENTARIA'!F291</f>
        <v>16</v>
      </c>
      <c r="E1102" s="161"/>
      <c r="F1102" s="161"/>
      <c r="G1102" s="161"/>
      <c r="H1102" s="162"/>
    </row>
    <row r="1103" spans="1:8" x14ac:dyDescent="0.2">
      <c r="A1103" s="368"/>
      <c r="B1103" s="369"/>
      <c r="C1103" s="372" t="s">
        <v>930</v>
      </c>
      <c r="D1103" s="373"/>
      <c r="E1103" s="373"/>
      <c r="F1103" s="373"/>
      <c r="G1103" s="373"/>
      <c r="H1103" s="374"/>
    </row>
    <row r="1104" spans="1:8" ht="12" customHeight="1" x14ac:dyDescent="0.2">
      <c r="A1104" s="364" t="str">
        <f>'PLANILHA ORÇAMENTARIA'!A292</f>
        <v>18.5.7</v>
      </c>
      <c r="B1104" s="365"/>
      <c r="C1104" s="370" t="str">
        <f>'PLANILHA ORÇAMENTARIA'!D292</f>
        <v>LUMINÁRIA DE EMBITIR LAR T8 LED COM REFLETOR COM ALERTAS, 2 X 18W DA ALADIN FE 209/232 OU SIMILAR COM LAMPADAS E RATOR BOVOLT</v>
      </c>
      <c r="D1104" s="370"/>
      <c r="E1104" s="370"/>
      <c r="F1104" s="370"/>
      <c r="G1104" s="370"/>
      <c r="H1104" s="371"/>
    </row>
    <row r="1105" spans="1:8" x14ac:dyDescent="0.2">
      <c r="A1105" s="366"/>
      <c r="B1105" s="367"/>
      <c r="C1105" s="161" t="s">
        <v>740</v>
      </c>
      <c r="D1105" s="163" t="str">
        <f>'PLANILHA ORÇAMENTARIA'!E292</f>
        <v>UN.</v>
      </c>
      <c r="E1105" s="161"/>
      <c r="F1105" s="161"/>
      <c r="G1105" s="161"/>
      <c r="H1105" s="162"/>
    </row>
    <row r="1106" spans="1:8" x14ac:dyDescent="0.2">
      <c r="A1106" s="366"/>
      <c r="B1106" s="367"/>
      <c r="C1106" s="161" t="s">
        <v>742</v>
      </c>
      <c r="D1106" s="169">
        <f>'PLANILHA ORÇAMENTARIA'!F292</f>
        <v>63</v>
      </c>
      <c r="E1106" s="161"/>
      <c r="F1106" s="161"/>
      <c r="G1106" s="161"/>
      <c r="H1106" s="162"/>
    </row>
    <row r="1107" spans="1:8" x14ac:dyDescent="0.2">
      <c r="A1107" s="368"/>
      <c r="B1107" s="369"/>
      <c r="C1107" s="372" t="s">
        <v>930</v>
      </c>
      <c r="D1107" s="373"/>
      <c r="E1107" s="373"/>
      <c r="F1107" s="373"/>
      <c r="G1107" s="373"/>
      <c r="H1107" s="374"/>
    </row>
    <row r="1108" spans="1:8" ht="12" customHeight="1" x14ac:dyDescent="0.2">
      <c r="A1108" s="364" t="str">
        <f>'PLANILHA ORÇAMENTARIA'!A293</f>
        <v>18.5.8</v>
      </c>
      <c r="B1108" s="365"/>
      <c r="C1108" s="370" t="str">
        <f>'PLANILHA ORÇAMENTARIA'!D293</f>
        <v>LUMINÁRIA TIPO PLAFON DE SOBREBOR COM 1 LÂMPADA DE LED - FORNECIMETO E INSTALAÇÃO AF 11/2017</v>
      </c>
      <c r="D1108" s="370"/>
      <c r="E1108" s="370"/>
      <c r="F1108" s="370"/>
      <c r="G1108" s="370"/>
      <c r="H1108" s="371"/>
    </row>
    <row r="1109" spans="1:8" x14ac:dyDescent="0.2">
      <c r="A1109" s="366"/>
      <c r="B1109" s="367"/>
      <c r="C1109" s="161" t="s">
        <v>740</v>
      </c>
      <c r="D1109" s="163" t="str">
        <f>'PLANILHA ORÇAMENTARIA'!E293</f>
        <v>UN.</v>
      </c>
      <c r="E1109" s="161"/>
      <c r="F1109" s="161"/>
      <c r="G1109" s="161"/>
      <c r="H1109" s="162"/>
    </row>
    <row r="1110" spans="1:8" x14ac:dyDescent="0.2">
      <c r="A1110" s="366"/>
      <c r="B1110" s="367"/>
      <c r="C1110" s="161" t="s">
        <v>742</v>
      </c>
      <c r="D1110" s="169">
        <f>'PLANILHA ORÇAMENTARIA'!F293</f>
        <v>3</v>
      </c>
      <c r="E1110" s="161"/>
      <c r="F1110" s="161"/>
      <c r="G1110" s="161"/>
      <c r="H1110" s="162"/>
    </row>
    <row r="1111" spans="1:8" x14ac:dyDescent="0.2">
      <c r="A1111" s="368"/>
      <c r="B1111" s="369"/>
      <c r="C1111" s="372" t="s">
        <v>930</v>
      </c>
      <c r="D1111" s="373"/>
      <c r="E1111" s="373"/>
      <c r="F1111" s="373"/>
      <c r="G1111" s="373"/>
      <c r="H1111" s="374"/>
    </row>
    <row r="1112" spans="1:8" x14ac:dyDescent="0.2">
      <c r="A1112" s="379">
        <f>'PLANILHA ORÇAMENTARIA'!A295</f>
        <v>19</v>
      </c>
      <c r="B1112" s="379"/>
      <c r="C1112" s="380" t="str">
        <f>'PLANILHA ORÇAMENTARIA'!D295</f>
        <v>SISTEMA DE EXAUSTÃO MECÂNICA</v>
      </c>
      <c r="D1112" s="380"/>
      <c r="E1112" s="380"/>
      <c r="F1112" s="380"/>
      <c r="G1112" s="380"/>
      <c r="H1112" s="380"/>
    </row>
    <row r="1113" spans="1:8" ht="12" customHeight="1" x14ac:dyDescent="0.2">
      <c r="A1113" s="364" t="str">
        <f>'PLANILHA ORÇAMENTARIA'!A296</f>
        <v>19.1</v>
      </c>
      <c r="B1113" s="365"/>
      <c r="C1113" s="370" t="str">
        <f>'PLANILHA ORÇAMENTARIA'!D296</f>
        <v>COIFA EM AÇO INOX ESCOVADO AISI 304, TIPO ENCOSTADA, COM FILTROS INERCIAS, DESCARGA VERTICAL SUPERIOR COM DIAM=30CM, EXAUSTOR, DUTO, CHAPEU CHINES, FILTRO, DIMENSÕES: LARG=1400 X PROF=1200 X ALT=600MM</v>
      </c>
      <c r="D1113" s="370"/>
      <c r="E1113" s="370"/>
      <c r="F1113" s="370"/>
      <c r="G1113" s="370"/>
      <c r="H1113" s="371"/>
    </row>
    <row r="1114" spans="1:8" x14ac:dyDescent="0.2">
      <c r="A1114" s="366"/>
      <c r="B1114" s="367"/>
      <c r="C1114" s="381"/>
      <c r="D1114" s="381"/>
      <c r="E1114" s="381"/>
      <c r="F1114" s="381"/>
      <c r="G1114" s="381"/>
      <c r="H1114" s="382"/>
    </row>
    <row r="1115" spans="1:8" x14ac:dyDescent="0.2">
      <c r="A1115" s="366"/>
      <c r="B1115" s="367"/>
      <c r="C1115" s="161" t="s">
        <v>740</v>
      </c>
      <c r="D1115" s="163" t="str">
        <f>'PLANILHA ORÇAMENTARIA'!E296</f>
        <v>UN.</v>
      </c>
      <c r="E1115" s="161"/>
      <c r="F1115" s="161"/>
      <c r="G1115" s="161"/>
      <c r="H1115" s="162"/>
    </row>
    <row r="1116" spans="1:8" x14ac:dyDescent="0.2">
      <c r="A1116" s="366"/>
      <c r="B1116" s="367"/>
      <c r="C1116" s="161" t="s">
        <v>742</v>
      </c>
      <c r="D1116" s="169">
        <v>1</v>
      </c>
      <c r="E1116" s="161"/>
      <c r="F1116" s="161"/>
      <c r="G1116" s="161"/>
      <c r="H1116" s="162"/>
    </row>
    <row r="1117" spans="1:8" x14ac:dyDescent="0.2">
      <c r="A1117" s="368"/>
      <c r="B1117" s="369"/>
      <c r="C1117" s="372" t="s">
        <v>890</v>
      </c>
      <c r="D1117" s="373"/>
      <c r="E1117" s="373"/>
      <c r="F1117" s="373"/>
      <c r="G1117" s="373"/>
      <c r="H1117" s="374"/>
    </row>
    <row r="1118" spans="1:8" x14ac:dyDescent="0.2">
      <c r="A1118" s="379">
        <f>'PLANILHA ORÇAMENTARIA'!A298</f>
        <v>20</v>
      </c>
      <c r="B1118" s="379"/>
      <c r="C1118" s="380" t="str">
        <f>'PLANILHA ORÇAMENTARIA'!D298</f>
        <v>SISTEMA DE PROTEÇÃO CONTRA DESCARGAS ATMOSFÉRICAS (SPDA)</v>
      </c>
      <c r="D1118" s="380"/>
      <c r="E1118" s="380"/>
      <c r="F1118" s="380"/>
      <c r="G1118" s="380"/>
      <c r="H1118" s="380"/>
    </row>
    <row r="1119" spans="1:8" ht="12" customHeight="1" x14ac:dyDescent="0.2">
      <c r="A1119" s="364" t="str">
        <f>'PLANILHA ORÇAMENTARIA'!A299</f>
        <v>20.1</v>
      </c>
      <c r="B1119" s="365"/>
      <c r="C1119" s="370" t="str">
        <f>'PLANILHA ORÇAMENTARIA'!D299</f>
        <v>CAPTOR DE LATÃO CROMADO, COBRE CROMADO OU AÇO INOXIDÁVEL, TIPO FRANKLIN.</v>
      </c>
      <c r="D1119" s="370"/>
      <c r="E1119" s="370"/>
      <c r="F1119" s="370"/>
      <c r="G1119" s="370"/>
      <c r="H1119" s="371"/>
    </row>
    <row r="1120" spans="1:8" x14ac:dyDescent="0.2">
      <c r="A1120" s="366"/>
      <c r="B1120" s="367"/>
      <c r="C1120" s="161" t="s">
        <v>740</v>
      </c>
      <c r="D1120" s="163" t="str">
        <f>'PLANILHA ORÇAMENTARIA'!E299</f>
        <v>UN.</v>
      </c>
      <c r="E1120" s="161"/>
      <c r="F1120" s="161"/>
      <c r="G1120" s="161"/>
      <c r="H1120" s="162"/>
    </row>
    <row r="1121" spans="1:8" x14ac:dyDescent="0.2">
      <c r="A1121" s="366"/>
      <c r="B1121" s="367"/>
      <c r="C1121" s="161" t="s">
        <v>742</v>
      </c>
      <c r="D1121" s="169">
        <f>'PLANILHA ORÇAMENTARIA'!F299</f>
        <v>1</v>
      </c>
      <c r="E1121" s="161"/>
      <c r="F1121" s="161"/>
      <c r="G1121" s="161"/>
      <c r="H1121" s="162"/>
    </row>
    <row r="1122" spans="1:8" x14ac:dyDescent="0.2">
      <c r="A1122" s="368"/>
      <c r="B1122" s="369"/>
      <c r="C1122" s="372" t="s">
        <v>931</v>
      </c>
      <c r="D1122" s="373"/>
      <c r="E1122" s="373"/>
      <c r="F1122" s="373"/>
      <c r="G1122" s="373"/>
      <c r="H1122" s="374"/>
    </row>
    <row r="1123" spans="1:8" ht="12" customHeight="1" x14ac:dyDescent="0.2">
      <c r="A1123" s="364" t="str">
        <f>'PLANILHA ORÇAMENTARIA'!A300</f>
        <v>20.2</v>
      </c>
      <c r="B1123" s="365"/>
      <c r="C1123" s="370" t="str">
        <f>'PLANILHA ORÇAMENTARIA'!D300</f>
        <v>CONECTOR CABO-HASTE EM BRONZE NATURAL PARA DOIS CABOS DE COBRE DE 16-70 MM².</v>
      </c>
      <c r="D1123" s="370"/>
      <c r="E1123" s="370"/>
      <c r="F1123" s="370"/>
      <c r="G1123" s="370"/>
      <c r="H1123" s="371"/>
    </row>
    <row r="1124" spans="1:8" x14ac:dyDescent="0.2">
      <c r="A1124" s="366"/>
      <c r="B1124" s="367"/>
      <c r="C1124" s="161" t="s">
        <v>740</v>
      </c>
      <c r="D1124" s="163" t="str">
        <f>'PLANILHA ORÇAMENTARIA'!E300</f>
        <v>UN.</v>
      </c>
      <c r="E1124" s="161"/>
      <c r="F1124" s="161"/>
      <c r="G1124" s="161"/>
      <c r="H1124" s="162"/>
    </row>
    <row r="1125" spans="1:8" x14ac:dyDescent="0.2">
      <c r="A1125" s="366"/>
      <c r="B1125" s="367"/>
      <c r="C1125" s="161" t="s">
        <v>742</v>
      </c>
      <c r="D1125" s="169">
        <f>'PLANILHA ORÇAMENTARIA'!F300</f>
        <v>2</v>
      </c>
      <c r="E1125" s="161"/>
      <c r="F1125" s="161"/>
      <c r="G1125" s="161"/>
      <c r="H1125" s="162"/>
    </row>
    <row r="1126" spans="1:8" x14ac:dyDescent="0.2">
      <c r="A1126" s="368"/>
      <c r="B1126" s="369"/>
      <c r="C1126" s="372" t="s">
        <v>931</v>
      </c>
      <c r="D1126" s="373"/>
      <c r="E1126" s="373"/>
      <c r="F1126" s="373"/>
      <c r="G1126" s="373"/>
      <c r="H1126" s="374"/>
    </row>
    <row r="1127" spans="1:8" ht="12" customHeight="1" x14ac:dyDescent="0.2">
      <c r="A1127" s="364" t="str">
        <f>'PLANILHA ORÇAMENTARIA'!A301</f>
        <v>20.3</v>
      </c>
      <c r="B1127" s="365"/>
      <c r="C1127" s="370" t="str">
        <f>'PLANILHA ORÇAMENTARIA'!D301</f>
        <v>MASTRO SIMPLES DE FERRO GALVANIZADO PARA PÁRA-RAIOS, ALTURA DE 3 M, Ø 40 MM (1 1/2") OU 50 MM (2"), COMPLETO.</v>
      </c>
      <c r="D1127" s="370"/>
      <c r="E1127" s="370"/>
      <c r="F1127" s="370"/>
      <c r="G1127" s="370"/>
      <c r="H1127" s="371"/>
    </row>
    <row r="1128" spans="1:8" x14ac:dyDescent="0.2">
      <c r="A1128" s="366"/>
      <c r="B1128" s="367"/>
      <c r="C1128" s="161" t="s">
        <v>740</v>
      </c>
      <c r="D1128" s="163" t="str">
        <f>'PLANILHA ORÇAMENTARIA'!E301</f>
        <v>UN.</v>
      </c>
      <c r="E1128" s="161"/>
      <c r="F1128" s="161"/>
      <c r="G1128" s="161"/>
      <c r="H1128" s="162"/>
    </row>
    <row r="1129" spans="1:8" x14ac:dyDescent="0.2">
      <c r="A1129" s="366"/>
      <c r="B1129" s="367"/>
      <c r="C1129" s="161" t="s">
        <v>742</v>
      </c>
      <c r="D1129" s="169">
        <f>'PLANILHA ORÇAMENTARIA'!F301</f>
        <v>1</v>
      </c>
      <c r="E1129" s="161"/>
      <c r="F1129" s="161"/>
      <c r="G1129" s="161"/>
      <c r="H1129" s="162"/>
    </row>
    <row r="1130" spans="1:8" x14ac:dyDescent="0.2">
      <c r="A1130" s="368"/>
      <c r="B1130" s="369"/>
      <c r="C1130" s="372" t="s">
        <v>931</v>
      </c>
      <c r="D1130" s="373"/>
      <c r="E1130" s="373"/>
      <c r="F1130" s="373"/>
      <c r="G1130" s="373"/>
      <c r="H1130" s="374"/>
    </row>
    <row r="1131" spans="1:8" ht="12" customHeight="1" x14ac:dyDescent="0.2">
      <c r="A1131" s="364" t="str">
        <f>'PLANILHA ORÇAMENTARIA'!A302</f>
        <v>20.4</v>
      </c>
      <c r="B1131" s="365"/>
      <c r="C1131" s="370" t="str">
        <f>'PLANILHA ORÇAMENTARIA'!D302</f>
        <v>ABRAÇADEIRA GUIA PARA MASTROS SIMPLES PARA DUAS DESCIDA 1 1/2".</v>
      </c>
      <c r="D1131" s="370"/>
      <c r="E1131" s="370"/>
      <c r="F1131" s="370"/>
      <c r="G1131" s="370"/>
      <c r="H1131" s="371"/>
    </row>
    <row r="1132" spans="1:8" x14ac:dyDescent="0.2">
      <c r="A1132" s="366"/>
      <c r="B1132" s="367"/>
      <c r="C1132" s="161" t="s">
        <v>740</v>
      </c>
      <c r="D1132" s="163" t="str">
        <f>'PLANILHA ORÇAMENTARIA'!E302</f>
        <v>UN.</v>
      </c>
      <c r="E1132" s="161"/>
      <c r="F1132" s="161"/>
      <c r="G1132" s="161"/>
      <c r="H1132" s="162"/>
    </row>
    <row r="1133" spans="1:8" x14ac:dyDescent="0.2">
      <c r="A1133" s="366"/>
      <c r="B1133" s="367"/>
      <c r="C1133" s="161" t="s">
        <v>742</v>
      </c>
      <c r="D1133" s="169">
        <f>'PLANILHA ORÇAMENTARIA'!F302</f>
        <v>15</v>
      </c>
      <c r="E1133" s="161"/>
      <c r="F1133" s="161"/>
      <c r="G1133" s="161"/>
      <c r="H1133" s="162"/>
    </row>
    <row r="1134" spans="1:8" x14ac:dyDescent="0.2">
      <c r="A1134" s="368"/>
      <c r="B1134" s="369"/>
      <c r="C1134" s="372" t="s">
        <v>931</v>
      </c>
      <c r="D1134" s="373"/>
      <c r="E1134" s="373"/>
      <c r="F1134" s="373"/>
      <c r="G1134" s="373"/>
      <c r="H1134" s="374"/>
    </row>
    <row r="1135" spans="1:8" ht="12" customHeight="1" x14ac:dyDescent="0.2">
      <c r="A1135" s="364" t="str">
        <f>'PLANILHA ORÇAMENTARIA'!A303</f>
        <v>20.5</v>
      </c>
      <c r="B1135" s="365"/>
      <c r="C1135" s="370" t="str">
        <f>'PLANILHA ORÇAMENTARIA'!D303</f>
        <v>APARELHO SINALIZADOR DE OBSTÁCULOS COM CÉLULA FOTOELÉTRICA, DUPLO.</v>
      </c>
      <c r="D1135" s="370"/>
      <c r="E1135" s="370"/>
      <c r="F1135" s="370"/>
      <c r="G1135" s="370"/>
      <c r="H1135" s="371"/>
    </row>
    <row r="1136" spans="1:8" x14ac:dyDescent="0.2">
      <c r="A1136" s="366"/>
      <c r="B1136" s="367"/>
      <c r="C1136" s="161" t="s">
        <v>740</v>
      </c>
      <c r="D1136" s="163" t="str">
        <f>'PLANILHA ORÇAMENTARIA'!E303</f>
        <v>UN.</v>
      </c>
      <c r="E1136" s="161"/>
      <c r="F1136" s="161"/>
      <c r="G1136" s="161"/>
      <c r="H1136" s="162"/>
    </row>
    <row r="1137" spans="1:8" x14ac:dyDescent="0.2">
      <c r="A1137" s="366"/>
      <c r="B1137" s="367"/>
      <c r="C1137" s="161" t="s">
        <v>742</v>
      </c>
      <c r="D1137" s="169">
        <f>'PLANILHA ORÇAMENTARIA'!F303</f>
        <v>1</v>
      </c>
      <c r="E1137" s="161"/>
      <c r="F1137" s="161"/>
      <c r="G1137" s="161"/>
      <c r="H1137" s="162"/>
    </row>
    <row r="1138" spans="1:8" x14ac:dyDescent="0.2">
      <c r="A1138" s="368"/>
      <c r="B1138" s="369"/>
      <c r="C1138" s="372" t="s">
        <v>931</v>
      </c>
      <c r="D1138" s="373"/>
      <c r="E1138" s="373"/>
      <c r="F1138" s="373"/>
      <c r="G1138" s="373"/>
      <c r="H1138" s="374"/>
    </row>
    <row r="1139" spans="1:8" ht="12" customHeight="1" x14ac:dyDescent="0.2">
      <c r="A1139" s="364" t="str">
        <f>'PLANILHA ORÇAMENTARIA'!A304</f>
        <v>20.6</v>
      </c>
      <c r="B1139" s="365"/>
      <c r="C1139" s="370" t="str">
        <f>'PLANILHA ORÇAMENTARIA'!D304</f>
        <v>ATERRAMENTO COMPLETO PARA PÁRA-RAIOS , COM HASTES DE COBRE COM ALMA DE AÇO TIPO "COPPERWELD.</v>
      </c>
      <c r="D1139" s="370"/>
      <c r="E1139" s="370"/>
      <c r="F1139" s="370"/>
      <c r="G1139" s="370"/>
      <c r="H1139" s="371"/>
    </row>
    <row r="1140" spans="1:8" x14ac:dyDescent="0.2">
      <c r="A1140" s="366"/>
      <c r="B1140" s="367"/>
      <c r="C1140" s="161" t="s">
        <v>740</v>
      </c>
      <c r="D1140" s="163" t="str">
        <f>'PLANILHA ORÇAMENTARIA'!E304</f>
        <v>UN.</v>
      </c>
      <c r="E1140" s="161"/>
      <c r="F1140" s="161"/>
      <c r="G1140" s="161"/>
      <c r="H1140" s="162"/>
    </row>
    <row r="1141" spans="1:8" x14ac:dyDescent="0.2">
      <c r="A1141" s="366"/>
      <c r="B1141" s="367"/>
      <c r="C1141" s="161" t="s">
        <v>742</v>
      </c>
      <c r="D1141" s="169">
        <f>'PLANILHA ORÇAMENTARIA'!F304</f>
        <v>1</v>
      </c>
      <c r="E1141" s="161"/>
      <c r="F1141" s="161"/>
      <c r="G1141" s="161"/>
      <c r="H1141" s="162"/>
    </row>
    <row r="1142" spans="1:8" x14ac:dyDescent="0.2">
      <c r="A1142" s="368"/>
      <c r="B1142" s="369"/>
      <c r="C1142" s="372" t="s">
        <v>931</v>
      </c>
      <c r="D1142" s="373"/>
      <c r="E1142" s="373"/>
      <c r="F1142" s="373"/>
      <c r="G1142" s="373"/>
      <c r="H1142" s="374"/>
    </row>
    <row r="1143" spans="1:8" ht="12" customHeight="1" x14ac:dyDescent="0.2">
      <c r="A1143" s="364" t="str">
        <f>'PLANILHA ORÇAMENTARIA'!A305</f>
        <v>20.7</v>
      </c>
      <c r="B1143" s="365"/>
      <c r="C1143" s="370" t="str">
        <f>'PLANILHA ORÇAMENTARIA'!D305</f>
        <v>PROTEÇÃO DA CORDOALHA DO PÁRA-RAIO COM TUBO DE PVC RÍGIDO, Ø 50 MM (2"), COMPRIMENTO 3,00 M.</v>
      </c>
      <c r="D1143" s="370"/>
      <c r="E1143" s="370"/>
      <c r="F1143" s="370"/>
      <c r="G1143" s="370"/>
      <c r="H1143" s="371"/>
    </row>
    <row r="1144" spans="1:8" x14ac:dyDescent="0.2">
      <c r="A1144" s="366"/>
      <c r="B1144" s="367"/>
      <c r="C1144" s="161" t="s">
        <v>740</v>
      </c>
      <c r="D1144" s="163" t="str">
        <f>'PLANILHA ORÇAMENTARIA'!E305</f>
        <v>UN.</v>
      </c>
      <c r="E1144" s="161"/>
      <c r="F1144" s="161"/>
      <c r="G1144" s="161"/>
      <c r="H1144" s="162"/>
    </row>
    <row r="1145" spans="1:8" x14ac:dyDescent="0.2">
      <c r="A1145" s="366"/>
      <c r="B1145" s="367"/>
      <c r="C1145" s="161" t="s">
        <v>742</v>
      </c>
      <c r="D1145" s="169">
        <f>'PLANILHA ORÇAMENTARIA'!F305</f>
        <v>10</v>
      </c>
      <c r="E1145" s="161"/>
      <c r="F1145" s="161"/>
      <c r="G1145" s="161"/>
      <c r="H1145" s="162"/>
    </row>
    <row r="1146" spans="1:8" x14ac:dyDescent="0.2">
      <c r="A1146" s="368"/>
      <c r="B1146" s="369"/>
      <c r="C1146" s="372" t="s">
        <v>931</v>
      </c>
      <c r="D1146" s="373"/>
      <c r="E1146" s="373"/>
      <c r="F1146" s="373"/>
      <c r="G1146" s="373"/>
      <c r="H1146" s="374"/>
    </row>
    <row r="1147" spans="1:8" x14ac:dyDescent="0.2">
      <c r="A1147" s="379">
        <f>'PLANILHA ORÇAMENTARIA'!A307</f>
        <v>21</v>
      </c>
      <c r="B1147" s="379"/>
      <c r="C1147" s="380" t="str">
        <f>'PLANILHA ORÇAMENTARIA'!D307</f>
        <v>SERVIÇOS COMPLEMENTARES</v>
      </c>
      <c r="D1147" s="380"/>
      <c r="E1147" s="380"/>
      <c r="F1147" s="380"/>
      <c r="G1147" s="380"/>
      <c r="H1147" s="380"/>
    </row>
    <row r="1148" spans="1:8" x14ac:dyDescent="0.2">
      <c r="A1148" s="399" t="str">
        <f>'PLANILHA ORÇAMENTARIA'!A308</f>
        <v>21.1</v>
      </c>
      <c r="B1148" s="399"/>
      <c r="C1148" s="400" t="str">
        <f>'PLANILHA ORÇAMENTARIA'!D308</f>
        <v>GERAIS</v>
      </c>
      <c r="D1148" s="400"/>
      <c r="E1148" s="400"/>
      <c r="F1148" s="400"/>
      <c r="G1148" s="400"/>
      <c r="H1148" s="400"/>
    </row>
    <row r="1149" spans="1:8" ht="12" customHeight="1" x14ac:dyDescent="0.2">
      <c r="A1149" s="364" t="str">
        <f>'PLANILHA ORÇAMENTARIA'!A309</f>
        <v>21.1.1</v>
      </c>
      <c r="B1149" s="365"/>
      <c r="C1149" s="370" t="str">
        <f>'PLANILHA ORÇAMENTARIA'!D309</f>
        <v>PEITORIL DE GRANITO BRANCO DALLAS E = 2 CM</v>
      </c>
      <c r="D1149" s="370"/>
      <c r="E1149" s="370"/>
      <c r="F1149" s="370"/>
      <c r="G1149" s="370"/>
      <c r="H1149" s="371"/>
    </row>
    <row r="1150" spans="1:8" x14ac:dyDescent="0.2">
      <c r="A1150" s="366"/>
      <c r="B1150" s="367"/>
      <c r="C1150" s="161" t="s">
        <v>740</v>
      </c>
      <c r="D1150" s="163" t="str">
        <f>'PLANILHA ORÇAMENTARIA'!E309</f>
        <v>M2</v>
      </c>
      <c r="E1150" s="161"/>
      <c r="F1150" s="161"/>
      <c r="G1150" s="161"/>
      <c r="H1150" s="162"/>
    </row>
    <row r="1151" spans="1:8" x14ac:dyDescent="0.2">
      <c r="A1151" s="366"/>
      <c r="B1151" s="367"/>
      <c r="C1151" s="161" t="s">
        <v>742</v>
      </c>
      <c r="D1151" s="163">
        <v>16.38</v>
      </c>
      <c r="E1151" s="161"/>
      <c r="F1151" s="161"/>
      <c r="G1151" s="161"/>
      <c r="H1151" s="162"/>
    </row>
    <row r="1152" spans="1:8" x14ac:dyDescent="0.2">
      <c r="A1152" s="366"/>
      <c r="B1152" s="375"/>
      <c r="C1152" s="376" t="s">
        <v>897</v>
      </c>
      <c r="D1152" s="377"/>
      <c r="E1152" s="377"/>
      <c r="F1152" s="377"/>
      <c r="G1152" s="377"/>
      <c r="H1152" s="378"/>
    </row>
    <row r="1153" spans="1:8" x14ac:dyDescent="0.2">
      <c r="A1153" s="366"/>
      <c r="B1153" s="375"/>
      <c r="C1153" s="376" t="s">
        <v>898</v>
      </c>
      <c r="D1153" s="377"/>
      <c r="E1153" s="377"/>
      <c r="F1153" s="377"/>
      <c r="G1153" s="377"/>
      <c r="H1153" s="378"/>
    </row>
    <row r="1154" spans="1:8" x14ac:dyDescent="0.2">
      <c r="A1154" s="366"/>
      <c r="B1154" s="375"/>
      <c r="C1154" s="376" t="s">
        <v>899</v>
      </c>
      <c r="D1154" s="377"/>
      <c r="E1154" s="377"/>
      <c r="F1154" s="377"/>
      <c r="G1154" s="377"/>
      <c r="H1154" s="378"/>
    </row>
    <row r="1155" spans="1:8" x14ac:dyDescent="0.2">
      <c r="A1155" s="366"/>
      <c r="B1155" s="375"/>
      <c r="C1155" s="376" t="s">
        <v>900</v>
      </c>
      <c r="D1155" s="377"/>
      <c r="E1155" s="377"/>
      <c r="F1155" s="377"/>
      <c r="G1155" s="377"/>
      <c r="H1155" s="378"/>
    </row>
    <row r="1156" spans="1:8" x14ac:dyDescent="0.2">
      <c r="A1156" s="366"/>
      <c r="B1156" s="375"/>
      <c r="C1156" s="376" t="s">
        <v>901</v>
      </c>
      <c r="D1156" s="377"/>
      <c r="E1156" s="377"/>
      <c r="F1156" s="377"/>
      <c r="G1156" s="377"/>
      <c r="H1156" s="378"/>
    </row>
    <row r="1157" spans="1:8" x14ac:dyDescent="0.2">
      <c r="A1157" s="366"/>
      <c r="B1157" s="375"/>
      <c r="C1157" s="376" t="s">
        <v>902</v>
      </c>
      <c r="D1157" s="377"/>
      <c r="E1157" s="377"/>
      <c r="F1157" s="377"/>
      <c r="G1157" s="377"/>
      <c r="H1157" s="378"/>
    </row>
    <row r="1158" spans="1:8" x14ac:dyDescent="0.2">
      <c r="A1158" s="366"/>
      <c r="B1158" s="375"/>
      <c r="C1158" s="376" t="s">
        <v>903</v>
      </c>
      <c r="D1158" s="377"/>
      <c r="E1158" s="377"/>
      <c r="F1158" s="377"/>
      <c r="G1158" s="377"/>
      <c r="H1158" s="378"/>
    </row>
    <row r="1159" spans="1:8" x14ac:dyDescent="0.2">
      <c r="A1159" s="366"/>
      <c r="B1159" s="375"/>
      <c r="C1159" s="376" t="s">
        <v>904</v>
      </c>
      <c r="D1159" s="377"/>
      <c r="E1159" s="377"/>
      <c r="F1159" s="377"/>
      <c r="G1159" s="377"/>
      <c r="H1159" s="378"/>
    </row>
    <row r="1160" spans="1:8" x14ac:dyDescent="0.2">
      <c r="A1160" s="366"/>
      <c r="B1160" s="375"/>
      <c r="C1160" s="376" t="s">
        <v>905</v>
      </c>
      <c r="D1160" s="377"/>
      <c r="E1160" s="377"/>
      <c r="F1160" s="377"/>
      <c r="G1160" s="377"/>
      <c r="H1160" s="378"/>
    </row>
    <row r="1161" spans="1:8" x14ac:dyDescent="0.2">
      <c r="A1161" s="366"/>
      <c r="B1161" s="375"/>
      <c r="C1161" s="372" t="s">
        <v>906</v>
      </c>
      <c r="D1161" s="373"/>
      <c r="E1161" s="373"/>
      <c r="F1161" s="373"/>
      <c r="G1161" s="373"/>
      <c r="H1161" s="374"/>
    </row>
    <row r="1162" spans="1:8" ht="12" customHeight="1" x14ac:dyDescent="0.2">
      <c r="A1162" s="364" t="str">
        <f>'PLANILHA ORÇAMENTARIA'!A310</f>
        <v>21.1.2</v>
      </c>
      <c r="B1162" s="365"/>
      <c r="C1162" s="381" t="str">
        <f>'PLANILHA ORÇAMENTARIA'!D310</f>
        <v>BANCADA EM GRANITO BRANCO DALLAS E=3CM, APOIADA EM CONSOLE DE METALON 20 X 30 MM</v>
      </c>
      <c r="D1162" s="381"/>
      <c r="E1162" s="381"/>
      <c r="F1162" s="381"/>
      <c r="G1162" s="381"/>
      <c r="H1162" s="382"/>
    </row>
    <row r="1163" spans="1:8" x14ac:dyDescent="0.2">
      <c r="A1163" s="366"/>
      <c r="B1163" s="367"/>
      <c r="C1163" s="161" t="s">
        <v>740</v>
      </c>
      <c r="D1163" s="163" t="str">
        <f>'PLANILHA ORÇAMENTARIA'!E310</f>
        <v>M2</v>
      </c>
      <c r="E1163" s="161"/>
      <c r="F1163" s="161"/>
      <c r="G1163" s="161"/>
      <c r="H1163" s="162"/>
    </row>
    <row r="1164" spans="1:8" x14ac:dyDescent="0.2">
      <c r="A1164" s="366"/>
      <c r="B1164" s="367"/>
      <c r="C1164" s="161" t="s">
        <v>742</v>
      </c>
      <c r="D1164" s="163">
        <v>7.12</v>
      </c>
      <c r="E1164" s="161"/>
      <c r="F1164" s="161"/>
      <c r="G1164" s="161"/>
      <c r="H1164" s="162"/>
    </row>
    <row r="1165" spans="1:8" x14ac:dyDescent="0.2">
      <c r="A1165" s="366"/>
      <c r="B1165" s="375"/>
      <c r="C1165" s="376" t="s">
        <v>907</v>
      </c>
      <c r="D1165" s="377"/>
      <c r="E1165" s="377"/>
      <c r="F1165" s="377"/>
      <c r="G1165" s="377"/>
      <c r="H1165" s="378"/>
    </row>
    <row r="1166" spans="1:8" x14ac:dyDescent="0.2">
      <c r="A1166" s="366"/>
      <c r="B1166" s="375"/>
      <c r="C1166" s="376" t="s">
        <v>908</v>
      </c>
      <c r="D1166" s="377"/>
      <c r="E1166" s="377"/>
      <c r="F1166" s="377"/>
      <c r="G1166" s="377"/>
      <c r="H1166" s="378"/>
    </row>
    <row r="1167" spans="1:8" x14ac:dyDescent="0.2">
      <c r="A1167" s="366"/>
      <c r="B1167" s="375"/>
      <c r="C1167" s="376" t="s">
        <v>909</v>
      </c>
      <c r="D1167" s="377"/>
      <c r="E1167" s="377"/>
      <c r="F1167" s="377"/>
      <c r="G1167" s="377"/>
      <c r="H1167" s="378"/>
    </row>
    <row r="1168" spans="1:8" x14ac:dyDescent="0.2">
      <c r="A1168" s="366"/>
      <c r="B1168" s="375"/>
      <c r="C1168" s="376" t="s">
        <v>910</v>
      </c>
      <c r="D1168" s="377"/>
      <c r="E1168" s="377"/>
      <c r="F1168" s="377"/>
      <c r="G1168" s="377"/>
      <c r="H1168" s="378"/>
    </row>
    <row r="1169" spans="1:8" x14ac:dyDescent="0.2">
      <c r="A1169" s="366"/>
      <c r="B1169" s="375"/>
      <c r="C1169" s="372" t="s">
        <v>911</v>
      </c>
      <c r="D1169" s="373"/>
      <c r="E1169" s="373"/>
      <c r="F1169" s="373"/>
      <c r="G1169" s="373"/>
      <c r="H1169" s="374"/>
    </row>
    <row r="1170" spans="1:8" ht="12" customHeight="1" x14ac:dyDescent="0.2">
      <c r="A1170" s="364" t="str">
        <f>'PLANILHA ORÇAMENTARIA'!A311</f>
        <v>21.1.3</v>
      </c>
      <c r="B1170" s="365"/>
      <c r="C1170" s="381" t="str">
        <f>'PLANILHA ORÇAMENTARIA'!D311</f>
        <v>BANCADA EM GRANITO VERDE UBATUBA E=3CM, APOIADA EM CONSOLE DE METALON 20 X 30 MM</v>
      </c>
      <c r="D1170" s="381"/>
      <c r="E1170" s="381"/>
      <c r="F1170" s="381"/>
      <c r="G1170" s="381"/>
      <c r="H1170" s="382"/>
    </row>
    <row r="1171" spans="1:8" x14ac:dyDescent="0.2">
      <c r="A1171" s="366"/>
      <c r="B1171" s="367"/>
      <c r="C1171" s="161" t="s">
        <v>740</v>
      </c>
      <c r="D1171" s="163" t="str">
        <f>'PLANILHA ORÇAMENTARIA'!E311</f>
        <v>M2</v>
      </c>
      <c r="E1171" s="161"/>
      <c r="F1171" s="161"/>
      <c r="G1171" s="161"/>
      <c r="H1171" s="162"/>
    </row>
    <row r="1172" spans="1:8" x14ac:dyDescent="0.2">
      <c r="A1172" s="366"/>
      <c r="B1172" s="367"/>
      <c r="C1172" s="161" t="s">
        <v>742</v>
      </c>
      <c r="D1172" s="169">
        <v>7.1</v>
      </c>
      <c r="E1172" s="161"/>
      <c r="F1172" s="161"/>
      <c r="G1172" s="161"/>
      <c r="H1172" s="162"/>
    </row>
    <row r="1173" spans="1:8" x14ac:dyDescent="0.2">
      <c r="A1173" s="366"/>
      <c r="B1173" s="375"/>
      <c r="C1173" s="372" t="s">
        <v>912</v>
      </c>
      <c r="D1173" s="373"/>
      <c r="E1173" s="373"/>
      <c r="F1173" s="373"/>
      <c r="G1173" s="373"/>
      <c r="H1173" s="374"/>
    </row>
    <row r="1174" spans="1:8" ht="12" customHeight="1" x14ac:dyDescent="0.2">
      <c r="A1174" s="364" t="str">
        <f>'PLANILHA ORÇAMENTARIA'!A312</f>
        <v>21.1.4</v>
      </c>
      <c r="B1174" s="365"/>
      <c r="C1174" s="417" t="str">
        <f>'PLANILHA ORÇAMENTARIA'!D312</f>
        <v>PRATELEIRA DE GRANITO VERDE UBATUBA, E=2CM, APOIADA EM CONSOLE DE METALON 20 X 30 MM</v>
      </c>
      <c r="D1174" s="381"/>
      <c r="E1174" s="381"/>
      <c r="F1174" s="381"/>
      <c r="G1174" s="381"/>
      <c r="H1174" s="382"/>
    </row>
    <row r="1175" spans="1:8" x14ac:dyDescent="0.2">
      <c r="A1175" s="366"/>
      <c r="B1175" s="367"/>
      <c r="C1175" s="161" t="s">
        <v>740</v>
      </c>
      <c r="D1175" s="163" t="str">
        <f>'PLANILHA ORÇAMENTARIA'!E312</f>
        <v>M2</v>
      </c>
      <c r="E1175" s="161"/>
      <c r="F1175" s="161"/>
      <c r="G1175" s="161"/>
      <c r="H1175" s="162"/>
    </row>
    <row r="1176" spans="1:8" x14ac:dyDescent="0.2">
      <c r="A1176" s="366"/>
      <c r="B1176" s="367"/>
      <c r="C1176" s="161" t="s">
        <v>742</v>
      </c>
      <c r="D1176" s="163">
        <v>1.73</v>
      </c>
      <c r="E1176" s="161"/>
      <c r="F1176" s="161"/>
      <c r="G1176" s="161"/>
      <c r="H1176" s="162"/>
    </row>
    <row r="1177" spans="1:8" x14ac:dyDescent="0.2">
      <c r="A1177" s="368"/>
      <c r="B1177" s="369"/>
      <c r="C1177" s="372" t="s">
        <v>913</v>
      </c>
      <c r="D1177" s="373"/>
      <c r="E1177" s="373"/>
      <c r="F1177" s="373"/>
      <c r="G1177" s="373"/>
      <c r="H1177" s="374"/>
    </row>
    <row r="1178" spans="1:8" ht="12" customHeight="1" x14ac:dyDescent="0.2">
      <c r="A1178" s="364" t="str">
        <f>'PLANILHA ORÇAMENTARIA'!A313</f>
        <v>21.1.5</v>
      </c>
      <c r="B1178" s="365"/>
      <c r="C1178" s="418" t="str">
        <f>'PLANILHA ORÇAMENTARIA'!D313</f>
        <v>PRATELEIRA DE GRANITO BRANCO DALLAS, E=2CM, APOIADA EM CONSOLE DE METALON 20 X 30 MM</v>
      </c>
      <c r="D1178" s="370"/>
      <c r="E1178" s="370"/>
      <c r="F1178" s="370"/>
      <c r="G1178" s="370"/>
      <c r="H1178" s="371"/>
    </row>
    <row r="1179" spans="1:8" x14ac:dyDescent="0.2">
      <c r="A1179" s="366"/>
      <c r="B1179" s="367"/>
      <c r="C1179" s="161" t="s">
        <v>740</v>
      </c>
      <c r="D1179" s="167" t="str">
        <f>'PLANILHA ORÇAMENTARIA'!E313</f>
        <v>M2</v>
      </c>
      <c r="E1179" s="161"/>
      <c r="F1179" s="161"/>
      <c r="G1179" s="161"/>
      <c r="H1179" s="162"/>
    </row>
    <row r="1180" spans="1:8" x14ac:dyDescent="0.2">
      <c r="A1180" s="366"/>
      <c r="B1180" s="367"/>
      <c r="C1180" s="161" t="s">
        <v>742</v>
      </c>
      <c r="D1180" s="163">
        <v>16.739999999999998</v>
      </c>
      <c r="E1180" s="161"/>
      <c r="F1180" s="161"/>
      <c r="G1180" s="161"/>
      <c r="H1180" s="162"/>
    </row>
    <row r="1181" spans="1:8" x14ac:dyDescent="0.2">
      <c r="A1181" s="366"/>
      <c r="B1181" s="375"/>
      <c r="C1181" s="376" t="s">
        <v>914</v>
      </c>
      <c r="D1181" s="377"/>
      <c r="E1181" s="377"/>
      <c r="F1181" s="377"/>
      <c r="G1181" s="377"/>
      <c r="H1181" s="378"/>
    </row>
    <row r="1182" spans="1:8" x14ac:dyDescent="0.2">
      <c r="A1182" s="366"/>
      <c r="B1182" s="375"/>
      <c r="C1182" s="376" t="s">
        <v>915</v>
      </c>
      <c r="D1182" s="377"/>
      <c r="E1182" s="377"/>
      <c r="F1182" s="377"/>
      <c r="G1182" s="377"/>
      <c r="H1182" s="378"/>
    </row>
    <row r="1183" spans="1:8" x14ac:dyDescent="0.2">
      <c r="A1183" s="366"/>
      <c r="B1183" s="375"/>
      <c r="C1183" s="376" t="s">
        <v>916</v>
      </c>
      <c r="D1183" s="377"/>
      <c r="E1183" s="377"/>
      <c r="F1183" s="377"/>
      <c r="G1183" s="377"/>
      <c r="H1183" s="378"/>
    </row>
    <row r="1184" spans="1:8" x14ac:dyDescent="0.2">
      <c r="A1184" s="366"/>
      <c r="B1184" s="375"/>
      <c r="C1184" s="372" t="s">
        <v>917</v>
      </c>
      <c r="D1184" s="373"/>
      <c r="E1184" s="373"/>
      <c r="F1184" s="373"/>
      <c r="G1184" s="373"/>
      <c r="H1184" s="374"/>
    </row>
    <row r="1185" spans="1:8" ht="12" customHeight="1" x14ac:dyDescent="0.2">
      <c r="A1185" s="364" t="str">
        <f>'PLANILHA ORÇAMENTARIA'!A314</f>
        <v>21.1.6</v>
      </c>
      <c r="B1185" s="365"/>
      <c r="C1185" s="381" t="str">
        <f>'PLANILHA ORÇAMENTARIA'!D314</f>
        <v>RODA MEIO EM GRANITO BRANCO DALLAS E = 2 CM</v>
      </c>
      <c r="D1185" s="381"/>
      <c r="E1185" s="381"/>
      <c r="F1185" s="381"/>
      <c r="G1185" s="381"/>
      <c r="H1185" s="382"/>
    </row>
    <row r="1186" spans="1:8" x14ac:dyDescent="0.2">
      <c r="A1186" s="366"/>
      <c r="B1186" s="367"/>
      <c r="C1186" s="161" t="s">
        <v>740</v>
      </c>
      <c r="D1186" s="163" t="str">
        <f>'PLANILHA ORÇAMENTARIA'!E314</f>
        <v>M2</v>
      </c>
      <c r="E1186" s="161"/>
      <c r="F1186" s="161"/>
      <c r="G1186" s="161"/>
      <c r="H1186" s="162"/>
    </row>
    <row r="1187" spans="1:8" x14ac:dyDescent="0.2">
      <c r="A1187" s="366"/>
      <c r="B1187" s="367"/>
      <c r="C1187" s="161" t="s">
        <v>742</v>
      </c>
      <c r="D1187" s="169">
        <v>17</v>
      </c>
      <c r="E1187" s="161"/>
      <c r="F1187" s="161"/>
      <c r="G1187" s="161"/>
      <c r="H1187" s="162"/>
    </row>
    <row r="1188" spans="1:8" x14ac:dyDescent="0.2">
      <c r="A1188" s="366"/>
      <c r="B1188" s="367"/>
      <c r="C1188" s="372" t="s">
        <v>918</v>
      </c>
      <c r="D1188" s="373"/>
      <c r="E1188" s="373"/>
      <c r="F1188" s="373"/>
      <c r="G1188" s="373"/>
      <c r="H1188" s="374"/>
    </row>
    <row r="1189" spans="1:8" ht="12" customHeight="1" x14ac:dyDescent="0.2">
      <c r="A1189" s="364" t="str">
        <f>'PLANILHA ORÇAMENTARIA'!A315</f>
        <v>21.1.7</v>
      </c>
      <c r="B1189" s="365"/>
      <c r="C1189" s="370" t="str">
        <f>'PLANILHA ORÇAMENTARIA'!D315</f>
        <v>LETRAS DE AÇO INOX 25X25 CM, "NOME A DEFINIR".</v>
      </c>
      <c r="D1189" s="370"/>
      <c r="E1189" s="370"/>
      <c r="F1189" s="370"/>
      <c r="G1189" s="370"/>
      <c r="H1189" s="371"/>
    </row>
    <row r="1190" spans="1:8" x14ac:dyDescent="0.2">
      <c r="A1190" s="366"/>
      <c r="B1190" s="367"/>
      <c r="C1190" s="161" t="s">
        <v>740</v>
      </c>
      <c r="D1190" s="163" t="str">
        <f>'PLANILHA ORÇAMENTARIA'!E315</f>
        <v>UN.</v>
      </c>
      <c r="E1190" s="161"/>
      <c r="F1190" s="161"/>
      <c r="G1190" s="161"/>
      <c r="H1190" s="162"/>
    </row>
    <row r="1191" spans="1:8" x14ac:dyDescent="0.2">
      <c r="A1191" s="366"/>
      <c r="B1191" s="367"/>
      <c r="C1191" s="161" t="s">
        <v>742</v>
      </c>
      <c r="D1191" s="169">
        <v>27</v>
      </c>
      <c r="E1191" s="161"/>
      <c r="F1191" s="161"/>
      <c r="G1191" s="161"/>
      <c r="H1191" s="162"/>
    </row>
    <row r="1192" spans="1:8" x14ac:dyDescent="0.2">
      <c r="A1192" s="368"/>
      <c r="B1192" s="369"/>
      <c r="C1192" s="372" t="s">
        <v>919</v>
      </c>
      <c r="D1192" s="373"/>
      <c r="E1192" s="373"/>
      <c r="F1192" s="373"/>
      <c r="G1192" s="373"/>
      <c r="H1192" s="374"/>
    </row>
    <row r="1193" spans="1:8" ht="12" customHeight="1" x14ac:dyDescent="0.2">
      <c r="A1193" s="364" t="str">
        <f>'PLANILHA ORÇAMENTARIA'!A318</f>
        <v>21.1.10</v>
      </c>
      <c r="B1193" s="365"/>
      <c r="C1193" s="370" t="str">
        <f>'PLANILHA ORÇAMENTARIA'!D318</f>
        <v>PLANTIO DE ÁRVORE ORNAMENTAL COM ALTURA DE MUDA MENOR OU IGUAL A 2,00 (PALMEIRA CYCAS REVOLUTA)</v>
      </c>
      <c r="D1193" s="370"/>
      <c r="E1193" s="370"/>
      <c r="F1193" s="370"/>
      <c r="G1193" s="370"/>
      <c r="H1193" s="371"/>
    </row>
    <row r="1194" spans="1:8" x14ac:dyDescent="0.2">
      <c r="A1194" s="366"/>
      <c r="B1194" s="367"/>
      <c r="C1194" s="161" t="s">
        <v>740</v>
      </c>
      <c r="D1194" s="163" t="str">
        <f>'PLANILHA ORÇAMENTARIA'!E318</f>
        <v>UN.</v>
      </c>
      <c r="E1194" s="161"/>
      <c r="F1194" s="161"/>
      <c r="G1194" s="161"/>
      <c r="H1194" s="162"/>
    </row>
    <row r="1195" spans="1:8" x14ac:dyDescent="0.2">
      <c r="A1195" s="366"/>
      <c r="B1195" s="367"/>
      <c r="C1195" s="161" t="s">
        <v>742</v>
      </c>
      <c r="D1195" s="169">
        <v>2</v>
      </c>
      <c r="E1195" s="161"/>
      <c r="F1195" s="161"/>
      <c r="G1195" s="161"/>
      <c r="H1195" s="162"/>
    </row>
    <row r="1196" spans="1:8" x14ac:dyDescent="0.2">
      <c r="A1196" s="368"/>
      <c r="B1196" s="369"/>
      <c r="C1196" s="372" t="s">
        <v>1097</v>
      </c>
      <c r="D1196" s="373"/>
      <c r="E1196" s="373"/>
      <c r="F1196" s="373"/>
      <c r="G1196" s="373"/>
      <c r="H1196" s="374"/>
    </row>
    <row r="1197" spans="1:8" x14ac:dyDescent="0.2">
      <c r="A1197" s="364" t="str">
        <f>'PLANILHA ORÇAMENTARIA'!A319</f>
        <v>21.1.11</v>
      </c>
      <c r="B1197" s="365"/>
      <c r="C1197" s="370" t="str">
        <f>'PLANILHA ORÇAMENTARIA'!D319</f>
        <v>ARBUSTOS ORNAMENTAIS EM GERAL. C/ ALTURA MÍNIMA DE 50CM (CLUSIAS FLUMINENSES)</v>
      </c>
      <c r="D1197" s="370"/>
      <c r="E1197" s="370"/>
      <c r="F1197" s="370"/>
      <c r="G1197" s="370"/>
      <c r="H1197" s="371"/>
    </row>
    <row r="1198" spans="1:8" x14ac:dyDescent="0.2">
      <c r="A1198" s="366"/>
      <c r="B1198" s="367"/>
      <c r="C1198" s="161" t="s">
        <v>740</v>
      </c>
      <c r="D1198" s="254" t="str">
        <f>'PLANILHA ORÇAMENTARIA'!E319</f>
        <v>UN.</v>
      </c>
      <c r="E1198" s="161"/>
      <c r="F1198" s="161"/>
      <c r="G1198" s="161"/>
      <c r="H1198" s="162"/>
    </row>
    <row r="1199" spans="1:8" x14ac:dyDescent="0.2">
      <c r="A1199" s="366"/>
      <c r="B1199" s="367"/>
      <c r="C1199" s="161" t="s">
        <v>742</v>
      </c>
      <c r="D1199" s="169">
        <f>'PLANILHA ORÇAMENTARIA'!F319</f>
        <v>50</v>
      </c>
      <c r="E1199" s="161"/>
      <c r="F1199" s="161"/>
      <c r="G1199" s="161"/>
      <c r="H1199" s="162"/>
    </row>
    <row r="1200" spans="1:8" x14ac:dyDescent="0.2">
      <c r="A1200" s="368"/>
      <c r="B1200" s="369"/>
      <c r="C1200" s="372" t="s">
        <v>1098</v>
      </c>
      <c r="D1200" s="373"/>
      <c r="E1200" s="373"/>
      <c r="F1200" s="373"/>
      <c r="G1200" s="373"/>
      <c r="H1200" s="374"/>
    </row>
    <row r="1201" spans="1:8" x14ac:dyDescent="0.2">
      <c r="A1201" s="399" t="str">
        <f>'PLANILHA ORÇAMENTARIA'!A320</f>
        <v>21.2</v>
      </c>
      <c r="B1201" s="399"/>
      <c r="C1201" s="400" t="str">
        <f>'PLANILHA ORÇAMENTARIA'!D320</f>
        <v>CAIXA DÁGUA -15.000L</v>
      </c>
      <c r="D1201" s="400"/>
      <c r="E1201" s="400"/>
      <c r="F1201" s="400"/>
      <c r="G1201" s="400"/>
      <c r="H1201" s="400"/>
    </row>
    <row r="1202" spans="1:8" ht="52.5" customHeight="1" x14ac:dyDescent="0.2">
      <c r="A1202" s="364" t="str">
        <f>'PLANILHA ORÇAMENTARIA'!A321</f>
        <v>21.2.1</v>
      </c>
      <c r="B1202" s="365"/>
      <c r="C1202" s="370" t="str">
        <f>'PLANILHA ORÇAMENTARIA'!D321</f>
        <v>FORNECIMENTO E INSTALAÇÃO DE RESERVATÓRIO TUBULAR METÁLICO DE 15.000 LITROS, COM DIMENÇÕES CONFORME PROJETO, CONSTRUÍDO EM CHAPA DE AÇO CARBONO, ASTM - A 36 DE ALTA RESISTÊNCIA À CORROSÃO E DE QUALIDADE ESTRUTURAL DE ALTA RESISTÊNCIA, COM PREPARAÇÃO DE SUPERFICIE ABRASIVA POR JATEAMENTO AO METAL BRANCO, SOLDADO ATRAVÉS DE PROCESSO SEMIAUTOMÁTICO (SOLDA MIG-MAG) UTILIZANDO ARAMES SÓLIDOS E COBREADOS E ELETRODOS DE BAIXA LIGA, REVESTIDO INTERNAMENTE COM 02(DUAS) DEMÃOS A BASE DE PRIMER EPÓXI, TOTALIZANDO EM MÉDIA 40 A 50 MICRÔMETROS DE ESPESSURA SECA NA, COM  ACABAMENTO EM 02 (DUAS) DEMÃOS A BASE DE EPÓXI POLIAMIDA DE ALTA ESPESSURA TOTALIZANDO EM MÉDIA 250 A 280 MICRÔMETROS DE ESPESSURA SECA, CONFORME ABNT-NORMA: NBR 7831 (SISTEMA DE REVESTIMENTOS PROTETORES COM FINALIDADE ANTICORROSIVA). ESPECÍFICO PARA O USO E RESERVA DE ÁGUA POTÁVEL, E REVESTIMENTO EXTERNO DE 01 (UMA) DEMÃO A BASE DE PRIMER EPÓXI, TOTALIZANDO EM MÉDIA  25 MICRÔMETROS DE ESPESSURA SECA, E ACABAMENTO COM APLICAÇÃO DE 02(DUAS) DEMÃOS A BASE DE EPÓXI POLIAMIDA DE ALTA ESPESSURA COM 80 MICRÔMETROS DE ESPESSURA DE FILME SECO, SENDO UMA DEMÃO NA COR BRANCA E A OUTRA CONFORME PROJETO, TENDO COMO ACABAMENTO APLICAÇÃO 02 (DUAS) DEMÃOS DE ESMALTE COM RESINA EM POLIURETANO NA COR (DEFINIDA EM PROJETO), COM 35 MICRÔMETROS E ESPESSURA DE FILME SECO, TOTALIZANDO UMA ESPESSURA DEREVESTIMENTO COM 280 MICRÔMETROS DE FILME SECO. ABNTNORMA: NBR 7831 (SISTEMA DE REVESTIMENTOS PROTETORES COM FINALIDADE ANTICORROSIVA). GRADE DE PROTEÇÃO NO TETO COM ALTURA DE 1,10M, CONFORME NR 8; O RESERVATÓRIO DEVE CONTER ESCADA INTERNA TIPO MARINHEIRO, ESCADA EXTERNA TIPO MARINHEIRO COM GUARDA CORPO, CONFORME NR 8; BOCA DE VISITA NO TETO (ARTICULADA C/ PORTA CADEADO) Ø 600 MM; BOCAIS P/ CONEXÃO DA TUBULAÇÃO, CONFORME PROJETO EXECUTIVO; SUPORTE NO TETO P/ INSTALAÇÃO DA HASTE DO CAPTOR DO PÁRA-RAIOS E LUZ DE SINALIZAÇÃO DE OBSTÁCULO E SUPORTES FIXOS P/ TUBULAÇÃO HIDRÁULICA E ELÉTRICA. O TRANSPORTE DO RESERVATÓRIO DEVE SER ESPECIALIZADO, A INSTALAÇÃO COM GUINDASTE COMPATÍVEL COM AS CARGAS E DIMENSÕES DO RESERVATÓRIO PARA IÇAMENTO DO MESMO, E FIXAÇÃO DO RESERVATÓRIO NO LOCAL, EFETUADO ATRAVÉS DE TÉCNICO ESPECIALIZADO, TODOS OS MATERIAIS E MÃO DE OBRA INCLUSA PARA INSTALAÇÃO E FIXAÇÃO ESTÃO INCLUSOS, EXCETO BASE DE CONCRETO ARMADO QUE ESTÁ CONTEMPLADA NO ITEM DE FUNDAÇÕES.</v>
      </c>
      <c r="D1202" s="370"/>
      <c r="E1202" s="370"/>
      <c r="F1202" s="370"/>
      <c r="G1202" s="370"/>
      <c r="H1202" s="371"/>
    </row>
    <row r="1203" spans="1:8" ht="52.5" customHeight="1" x14ac:dyDescent="0.2">
      <c r="A1203" s="366"/>
      <c r="B1203" s="367"/>
      <c r="C1203" s="381"/>
      <c r="D1203" s="381"/>
      <c r="E1203" s="381"/>
      <c r="F1203" s="381"/>
      <c r="G1203" s="381"/>
      <c r="H1203" s="382"/>
    </row>
    <row r="1204" spans="1:8" x14ac:dyDescent="0.2">
      <c r="A1204" s="366"/>
      <c r="B1204" s="367"/>
      <c r="C1204" s="161" t="s">
        <v>740</v>
      </c>
      <c r="D1204" s="163" t="s">
        <v>2</v>
      </c>
      <c r="E1204" s="161"/>
      <c r="F1204" s="161"/>
      <c r="G1204" s="161"/>
      <c r="H1204" s="162"/>
    </row>
    <row r="1205" spans="1:8" x14ac:dyDescent="0.2">
      <c r="A1205" s="366"/>
      <c r="B1205" s="367"/>
      <c r="C1205" s="161" t="s">
        <v>742</v>
      </c>
      <c r="D1205" s="169">
        <v>1</v>
      </c>
      <c r="E1205" s="161"/>
      <c r="F1205" s="161"/>
      <c r="G1205" s="161"/>
      <c r="H1205" s="162"/>
    </row>
    <row r="1206" spans="1:8" x14ac:dyDescent="0.2">
      <c r="A1206" s="368"/>
      <c r="B1206" s="369"/>
      <c r="C1206" s="372" t="s">
        <v>928</v>
      </c>
      <c r="D1206" s="373"/>
      <c r="E1206" s="373"/>
      <c r="F1206" s="373"/>
      <c r="G1206" s="373"/>
      <c r="H1206" s="374"/>
    </row>
    <row r="1207" spans="1:8" x14ac:dyDescent="0.2">
      <c r="A1207" s="379">
        <f>'PLANILHA ORÇAMENTARIA'!A323</f>
        <v>22</v>
      </c>
      <c r="B1207" s="379"/>
      <c r="C1207" s="380" t="str">
        <f>'PLANILHA ORÇAMENTARIA'!D323</f>
        <v>SERVIÇOS FINAIS</v>
      </c>
      <c r="D1207" s="380"/>
      <c r="E1207" s="380"/>
      <c r="F1207" s="380"/>
      <c r="G1207" s="380"/>
      <c r="H1207" s="380"/>
    </row>
    <row r="1208" spans="1:8" ht="12" customHeight="1" x14ac:dyDescent="0.2">
      <c r="A1208" s="364" t="str">
        <f>'PLANILHA ORÇAMENTARIA'!A324</f>
        <v>22.1</v>
      </c>
      <c r="B1208" s="365"/>
      <c r="C1208" s="418" t="str">
        <f>'PLANILHA ORÇAMENTARIA'!D324</f>
        <v>LIMPEZA FINAL DA OBRA</v>
      </c>
      <c r="D1208" s="370"/>
      <c r="E1208" s="370"/>
      <c r="F1208" s="370"/>
      <c r="G1208" s="370"/>
      <c r="H1208" s="371"/>
    </row>
    <row r="1209" spans="1:8" x14ac:dyDescent="0.2">
      <c r="A1209" s="366"/>
      <c r="B1209" s="367"/>
      <c r="C1209" s="161" t="s">
        <v>740</v>
      </c>
      <c r="D1209" s="163" t="str">
        <f>'PLANILHA ORÇAMENTARIA'!E324</f>
        <v>m²</v>
      </c>
      <c r="E1209" s="161"/>
      <c r="F1209" s="161"/>
      <c r="G1209" s="161"/>
      <c r="H1209" s="162"/>
    </row>
    <row r="1210" spans="1:8" x14ac:dyDescent="0.2">
      <c r="A1210" s="366"/>
      <c r="B1210" s="367"/>
      <c r="C1210" s="161" t="s">
        <v>742</v>
      </c>
      <c r="D1210" s="169">
        <v>998.7</v>
      </c>
      <c r="E1210" s="161"/>
      <c r="F1210" s="161"/>
      <c r="G1210" s="161"/>
      <c r="H1210" s="162"/>
    </row>
    <row r="1211" spans="1:8" x14ac:dyDescent="0.2">
      <c r="A1211" s="368"/>
      <c r="B1211" s="369"/>
      <c r="C1211" s="372" t="s">
        <v>928</v>
      </c>
      <c r="D1211" s="373"/>
      <c r="E1211" s="373"/>
      <c r="F1211" s="373"/>
      <c r="G1211" s="373"/>
      <c r="H1211" s="374"/>
    </row>
    <row r="1213" spans="1:8" x14ac:dyDescent="0.2">
      <c r="A1213" s="364"/>
      <c r="B1213" s="419"/>
      <c r="C1213" s="419"/>
      <c r="D1213" s="419"/>
      <c r="E1213" s="419"/>
      <c r="F1213" s="419"/>
      <c r="G1213" s="419"/>
      <c r="H1213" s="365"/>
    </row>
    <row r="1214" spans="1:8" x14ac:dyDescent="0.2">
      <c r="A1214" s="366"/>
      <c r="B1214" s="375"/>
      <c r="C1214" s="375"/>
      <c r="D1214" s="375"/>
      <c r="E1214" s="375"/>
      <c r="F1214" s="375"/>
      <c r="G1214" s="375"/>
      <c r="H1214" s="367"/>
    </row>
    <row r="1215" spans="1:8" x14ac:dyDescent="0.2">
      <c r="A1215" s="366"/>
      <c r="B1215" s="375"/>
      <c r="C1215" s="375"/>
      <c r="D1215" s="375"/>
      <c r="E1215" s="375"/>
      <c r="F1215" s="375"/>
      <c r="G1215" s="375"/>
      <c r="H1215" s="367"/>
    </row>
    <row r="1216" spans="1:8" x14ac:dyDescent="0.2">
      <c r="A1216" s="366"/>
      <c r="B1216" s="375"/>
      <c r="C1216" s="375"/>
      <c r="D1216" s="375"/>
      <c r="E1216" s="375"/>
      <c r="F1216" s="375"/>
      <c r="G1216" s="375"/>
      <c r="H1216" s="367"/>
    </row>
    <row r="1217" spans="1:8" x14ac:dyDescent="0.2">
      <c r="A1217" s="366"/>
      <c r="B1217" s="375"/>
      <c r="C1217" s="375"/>
      <c r="D1217" s="375"/>
      <c r="E1217" s="375"/>
      <c r="F1217" s="375"/>
      <c r="G1217" s="375"/>
      <c r="H1217" s="367"/>
    </row>
    <row r="1218" spans="1:8" x14ac:dyDescent="0.2">
      <c r="A1218" s="366"/>
      <c r="B1218" s="375"/>
      <c r="C1218" s="375"/>
      <c r="D1218" s="375"/>
      <c r="E1218" s="375"/>
      <c r="F1218" s="375"/>
      <c r="G1218" s="375"/>
      <c r="H1218" s="367"/>
    </row>
    <row r="1219" spans="1:8" x14ac:dyDescent="0.2">
      <c r="A1219" s="366"/>
      <c r="B1219" s="375"/>
      <c r="C1219" s="375"/>
      <c r="D1219" s="375"/>
      <c r="E1219" s="375"/>
      <c r="F1219" s="375"/>
      <c r="G1219" s="375"/>
      <c r="H1219" s="367"/>
    </row>
    <row r="1220" spans="1:8" x14ac:dyDescent="0.2">
      <c r="A1220" s="366"/>
      <c r="B1220" s="375"/>
      <c r="C1220" s="375"/>
      <c r="D1220" s="375"/>
      <c r="E1220" s="375"/>
      <c r="F1220" s="375"/>
      <c r="G1220" s="375"/>
      <c r="H1220" s="367"/>
    </row>
    <row r="1221" spans="1:8" x14ac:dyDescent="0.2">
      <c r="A1221" s="366"/>
      <c r="B1221" s="375"/>
      <c r="C1221" s="375"/>
      <c r="D1221" s="375"/>
      <c r="E1221" s="375"/>
      <c r="F1221" s="375"/>
      <c r="G1221" s="375"/>
      <c r="H1221" s="367"/>
    </row>
    <row r="1222" spans="1:8" x14ac:dyDescent="0.2">
      <c r="A1222" s="366"/>
      <c r="B1222" s="375"/>
      <c r="C1222" s="375"/>
      <c r="D1222" s="375"/>
      <c r="E1222" s="375"/>
      <c r="F1222" s="375"/>
      <c r="G1222" s="375"/>
      <c r="H1222" s="367"/>
    </row>
    <row r="1223" spans="1:8" x14ac:dyDescent="0.2">
      <c r="A1223" s="366"/>
      <c r="B1223" s="375"/>
      <c r="C1223" s="375"/>
      <c r="D1223" s="375"/>
      <c r="E1223" s="375"/>
      <c r="F1223" s="375"/>
      <c r="G1223" s="375"/>
      <c r="H1223" s="367"/>
    </row>
    <row r="1224" spans="1:8" x14ac:dyDescent="0.2">
      <c r="A1224" s="368"/>
      <c r="B1224" s="407"/>
      <c r="C1224" s="407"/>
      <c r="D1224" s="407"/>
      <c r="E1224" s="407"/>
      <c r="F1224" s="407"/>
      <c r="G1224" s="407"/>
      <c r="H1224" s="369"/>
    </row>
  </sheetData>
  <mergeCells count="974">
    <mergeCell ref="A1213:H1224"/>
    <mergeCell ref="C78:H78"/>
    <mergeCell ref="C83:H83"/>
    <mergeCell ref="C84:H84"/>
    <mergeCell ref="C85:H85"/>
    <mergeCell ref="A635:B638"/>
    <mergeCell ref="C635:H635"/>
    <mergeCell ref="C638:H638"/>
    <mergeCell ref="A639:B642"/>
    <mergeCell ref="C639:H639"/>
    <mergeCell ref="C472:H472"/>
    <mergeCell ref="C561:H561"/>
    <mergeCell ref="C560:H560"/>
    <mergeCell ref="C610:H610"/>
    <mergeCell ref="C613:H613"/>
    <mergeCell ref="A260:B273"/>
    <mergeCell ref="C267:H267"/>
    <mergeCell ref="C268:H268"/>
    <mergeCell ref="C269:H269"/>
    <mergeCell ref="C270:H270"/>
    <mergeCell ref="C271:H271"/>
    <mergeCell ref="C272:H272"/>
    <mergeCell ref="C273:H273"/>
    <mergeCell ref="C260:H260"/>
    <mergeCell ref="C263:H263"/>
    <mergeCell ref="A649:B652"/>
    <mergeCell ref="A653:B656"/>
    <mergeCell ref="C656:H656"/>
    <mergeCell ref="A643:B643"/>
    <mergeCell ref="C643:H643"/>
    <mergeCell ref="A644:B644"/>
    <mergeCell ref="C644:H644"/>
    <mergeCell ref="A645:B648"/>
    <mergeCell ref="C645:H645"/>
    <mergeCell ref="C648:H648"/>
    <mergeCell ref="A627:B630"/>
    <mergeCell ref="C627:H627"/>
    <mergeCell ref="C630:H630"/>
    <mergeCell ref="A631:B634"/>
    <mergeCell ref="C631:H631"/>
    <mergeCell ref="C634:H634"/>
    <mergeCell ref="A618:B621"/>
    <mergeCell ref="C618:H618"/>
    <mergeCell ref="C621:H621"/>
    <mergeCell ref="A622:B622"/>
    <mergeCell ref="C622:H622"/>
    <mergeCell ref="A623:B626"/>
    <mergeCell ref="C649:H649"/>
    <mergeCell ref="C1173:H1173"/>
    <mergeCell ref="C1167:H1167"/>
    <mergeCell ref="C1166:H1166"/>
    <mergeCell ref="C1165:H1165"/>
    <mergeCell ref="C1161:H1161"/>
    <mergeCell ref="C1152:H1152"/>
    <mergeCell ref="C1153:H1153"/>
    <mergeCell ref="C1154:H1154"/>
    <mergeCell ref="C1155:H1155"/>
    <mergeCell ref="C1157:H1157"/>
    <mergeCell ref="C1158:H1158"/>
    <mergeCell ref="C1159:H1159"/>
    <mergeCell ref="C1160:H1160"/>
    <mergeCell ref="C1156:H1156"/>
    <mergeCell ref="C1170:H1170"/>
    <mergeCell ref="A1104:B1107"/>
    <mergeCell ref="C1104:H1104"/>
    <mergeCell ref="C1107:H1107"/>
    <mergeCell ref="A1108:B1111"/>
    <mergeCell ref="C1108:H1108"/>
    <mergeCell ref="C1111:H1111"/>
    <mergeCell ref="A1096:B1099"/>
    <mergeCell ref="C1096:H1096"/>
    <mergeCell ref="C277:H277"/>
    <mergeCell ref="C278:H278"/>
    <mergeCell ref="C279:H279"/>
    <mergeCell ref="C280:H280"/>
    <mergeCell ref="C281:H281"/>
    <mergeCell ref="C391:H391"/>
    <mergeCell ref="C392:H392"/>
    <mergeCell ref="C393:H393"/>
    <mergeCell ref="C652:H652"/>
    <mergeCell ref="C653:H653"/>
    <mergeCell ref="C623:H623"/>
    <mergeCell ref="C626:H626"/>
    <mergeCell ref="C1050:H1050"/>
    <mergeCell ref="C1053:H1053"/>
    <mergeCell ref="C1099:H1099"/>
    <mergeCell ref="A657:B660"/>
    <mergeCell ref="C437:H437"/>
    <mergeCell ref="C1131:H1131"/>
    <mergeCell ref="C1134:H1134"/>
    <mergeCell ref="C448:H448"/>
    <mergeCell ref="C447:H447"/>
    <mergeCell ref="C446:H446"/>
    <mergeCell ref="C443:H443"/>
    <mergeCell ref="C442:H442"/>
    <mergeCell ref="C445:H445"/>
    <mergeCell ref="C444:H444"/>
    <mergeCell ref="C583:H583"/>
    <mergeCell ref="C1122:H1122"/>
    <mergeCell ref="C657:H657"/>
    <mergeCell ref="C660:H660"/>
    <mergeCell ref="C671:H671"/>
    <mergeCell ref="C674:H674"/>
    <mergeCell ref="C562:H562"/>
    <mergeCell ref="C555:H555"/>
    <mergeCell ref="C554:H554"/>
    <mergeCell ref="C559:H559"/>
    <mergeCell ref="C569:H569"/>
    <mergeCell ref="C642:H642"/>
    <mergeCell ref="C891:H891"/>
    <mergeCell ref="C852:H852"/>
    <mergeCell ref="A1178:B1184"/>
    <mergeCell ref="C1178:H1178"/>
    <mergeCell ref="A1185:B1188"/>
    <mergeCell ref="C1185:H1185"/>
    <mergeCell ref="A1170:B1173"/>
    <mergeCell ref="A274:B281"/>
    <mergeCell ref="C274:H274"/>
    <mergeCell ref="C264:H264"/>
    <mergeCell ref="C265:H265"/>
    <mergeCell ref="C266:H266"/>
    <mergeCell ref="A1149:B1161"/>
    <mergeCell ref="C1149:H1149"/>
    <mergeCell ref="A1148:B1148"/>
    <mergeCell ref="C1148:H1148"/>
    <mergeCell ref="A1135:B1138"/>
    <mergeCell ref="C1135:H1135"/>
    <mergeCell ref="C1138:H1138"/>
    <mergeCell ref="A1123:B1126"/>
    <mergeCell ref="C1123:H1123"/>
    <mergeCell ref="C1126:H1126"/>
    <mergeCell ref="A1127:B1130"/>
    <mergeCell ref="C1127:H1127"/>
    <mergeCell ref="C1130:H1130"/>
    <mergeCell ref="A1131:B1134"/>
    <mergeCell ref="A1147:B1147"/>
    <mergeCell ref="C1147:H1147"/>
    <mergeCell ref="C1168:H1168"/>
    <mergeCell ref="A1162:B1169"/>
    <mergeCell ref="C1162:H1162"/>
    <mergeCell ref="A1139:B1142"/>
    <mergeCell ref="C1139:H1139"/>
    <mergeCell ref="C1142:H1142"/>
    <mergeCell ref="A1143:B1146"/>
    <mergeCell ref="C1143:H1143"/>
    <mergeCell ref="C1146:H1146"/>
    <mergeCell ref="C1169:H1169"/>
    <mergeCell ref="A1174:B1177"/>
    <mergeCell ref="C1174:H1174"/>
    <mergeCell ref="C1177:H1177"/>
    <mergeCell ref="C1181:H1181"/>
    <mergeCell ref="C1182:H1182"/>
    <mergeCell ref="C1183:H1183"/>
    <mergeCell ref="C1184:H1184"/>
    <mergeCell ref="C1188:H1188"/>
    <mergeCell ref="A1208:B1211"/>
    <mergeCell ref="C1208:H1208"/>
    <mergeCell ref="C1211:H1211"/>
    <mergeCell ref="A1189:B1192"/>
    <mergeCell ref="C1189:H1189"/>
    <mergeCell ref="C1192:H1192"/>
    <mergeCell ref="A1193:B1196"/>
    <mergeCell ref="C1193:H1193"/>
    <mergeCell ref="C1196:H1196"/>
    <mergeCell ref="A1202:B1206"/>
    <mergeCell ref="C1202:H1203"/>
    <mergeCell ref="C1206:H1206"/>
    <mergeCell ref="A1201:B1201"/>
    <mergeCell ref="C1201:H1201"/>
    <mergeCell ref="A1207:B1207"/>
    <mergeCell ref="C1207:H1207"/>
    <mergeCell ref="A1119:B1122"/>
    <mergeCell ref="C1119:H1119"/>
    <mergeCell ref="A1088:B1091"/>
    <mergeCell ref="C1088:H1088"/>
    <mergeCell ref="C1091:H1091"/>
    <mergeCell ref="A1092:B1095"/>
    <mergeCell ref="C1092:H1092"/>
    <mergeCell ref="C1095:H1095"/>
    <mergeCell ref="A1080:B1083"/>
    <mergeCell ref="C1080:H1080"/>
    <mergeCell ref="C1083:H1083"/>
    <mergeCell ref="A1084:B1087"/>
    <mergeCell ref="C1084:H1084"/>
    <mergeCell ref="C1087:H1087"/>
    <mergeCell ref="A1100:B1103"/>
    <mergeCell ref="C1100:H1100"/>
    <mergeCell ref="C1103:H1103"/>
    <mergeCell ref="A1112:B1112"/>
    <mergeCell ref="C1112:H1112"/>
    <mergeCell ref="A1118:B1118"/>
    <mergeCell ref="C1118:H1118"/>
    <mergeCell ref="A1113:B1117"/>
    <mergeCell ref="C1113:H1114"/>
    <mergeCell ref="C1117:H1117"/>
    <mergeCell ref="A1071:B1074"/>
    <mergeCell ref="C1071:H1071"/>
    <mergeCell ref="C1074:H1074"/>
    <mergeCell ref="A1075:B1078"/>
    <mergeCell ref="C1075:H1075"/>
    <mergeCell ref="C1078:H1078"/>
    <mergeCell ref="A1079:B1079"/>
    <mergeCell ref="A1063:B1066"/>
    <mergeCell ref="C1063:H1063"/>
    <mergeCell ref="C1066:H1066"/>
    <mergeCell ref="A1067:B1070"/>
    <mergeCell ref="C1067:H1067"/>
    <mergeCell ref="C1070:H1070"/>
    <mergeCell ref="C1079:H1079"/>
    <mergeCell ref="A1046:B1049"/>
    <mergeCell ref="C1046:H1046"/>
    <mergeCell ref="C1049:H1049"/>
    <mergeCell ref="A1054:B1057"/>
    <mergeCell ref="C1054:H1054"/>
    <mergeCell ref="C1057:H1057"/>
    <mergeCell ref="A1059:B1062"/>
    <mergeCell ref="C1059:H1059"/>
    <mergeCell ref="A1058:B1058"/>
    <mergeCell ref="C1058:H1058"/>
    <mergeCell ref="C1062:H1062"/>
    <mergeCell ref="A1050:B1053"/>
    <mergeCell ref="A1038:B1041"/>
    <mergeCell ref="C1038:H1038"/>
    <mergeCell ref="C1041:H1041"/>
    <mergeCell ref="A1042:B1045"/>
    <mergeCell ref="C1042:H1042"/>
    <mergeCell ref="C1045:H1045"/>
    <mergeCell ref="A1029:B1032"/>
    <mergeCell ref="C1029:H1029"/>
    <mergeCell ref="C1032:H1032"/>
    <mergeCell ref="A1033:B1036"/>
    <mergeCell ref="C1033:H1033"/>
    <mergeCell ref="C1036:H1036"/>
    <mergeCell ref="A1037:B1037"/>
    <mergeCell ref="C1037:H1037"/>
    <mergeCell ref="A1025:B1028"/>
    <mergeCell ref="C1025:H1025"/>
    <mergeCell ref="C1028:H1028"/>
    <mergeCell ref="A1013:B1016"/>
    <mergeCell ref="C1013:H1013"/>
    <mergeCell ref="C1016:H1016"/>
    <mergeCell ref="A1017:B1020"/>
    <mergeCell ref="C1017:H1017"/>
    <mergeCell ref="C1020:H1020"/>
    <mergeCell ref="A988:B991"/>
    <mergeCell ref="C988:H988"/>
    <mergeCell ref="C991:H991"/>
    <mergeCell ref="A992:B995"/>
    <mergeCell ref="C992:H992"/>
    <mergeCell ref="C995:H995"/>
    <mergeCell ref="A1021:B1024"/>
    <mergeCell ref="C1021:H1021"/>
    <mergeCell ref="C1024:H1024"/>
    <mergeCell ref="A1004:B1007"/>
    <mergeCell ref="C1004:H1004"/>
    <mergeCell ref="C1007:H1007"/>
    <mergeCell ref="A1009:B1012"/>
    <mergeCell ref="C1009:H1009"/>
    <mergeCell ref="C1012:H1012"/>
    <mergeCell ref="A996:B999"/>
    <mergeCell ref="C996:H996"/>
    <mergeCell ref="C999:H999"/>
    <mergeCell ref="A1000:B1003"/>
    <mergeCell ref="C1000:H1000"/>
    <mergeCell ref="C1003:H1003"/>
    <mergeCell ref="A1008:B1008"/>
    <mergeCell ref="C1008:H1008"/>
    <mergeCell ref="A984:B987"/>
    <mergeCell ref="C984:H984"/>
    <mergeCell ref="C987:H987"/>
    <mergeCell ref="A978:B981"/>
    <mergeCell ref="C978:H978"/>
    <mergeCell ref="C981:H981"/>
    <mergeCell ref="A969:B973"/>
    <mergeCell ref="C969:H970"/>
    <mergeCell ref="C973:H973"/>
    <mergeCell ref="A974:B977"/>
    <mergeCell ref="C974:H974"/>
    <mergeCell ref="C977:H977"/>
    <mergeCell ref="A982:B982"/>
    <mergeCell ref="C982:H982"/>
    <mergeCell ref="A983:B983"/>
    <mergeCell ref="C983:H983"/>
    <mergeCell ref="A961:B964"/>
    <mergeCell ref="C961:H961"/>
    <mergeCell ref="C964:H964"/>
    <mergeCell ref="A965:B968"/>
    <mergeCell ref="C965:H965"/>
    <mergeCell ref="C968:H968"/>
    <mergeCell ref="A949:B952"/>
    <mergeCell ref="C949:H949"/>
    <mergeCell ref="C952:H952"/>
    <mergeCell ref="A953:B956"/>
    <mergeCell ref="C953:H953"/>
    <mergeCell ref="C956:H956"/>
    <mergeCell ref="A957:B960"/>
    <mergeCell ref="C957:H957"/>
    <mergeCell ref="C960:H960"/>
    <mergeCell ref="A940:B943"/>
    <mergeCell ref="C940:H940"/>
    <mergeCell ref="C943:H943"/>
    <mergeCell ref="A945:B948"/>
    <mergeCell ref="C945:H945"/>
    <mergeCell ref="C948:H948"/>
    <mergeCell ref="A944:B944"/>
    <mergeCell ref="C944:H944"/>
    <mergeCell ref="A924:B927"/>
    <mergeCell ref="C924:H924"/>
    <mergeCell ref="C927:H927"/>
    <mergeCell ref="A936:B939"/>
    <mergeCell ref="C936:H936"/>
    <mergeCell ref="C939:H939"/>
    <mergeCell ref="A932:B935"/>
    <mergeCell ref="C932:H932"/>
    <mergeCell ref="C935:H935"/>
    <mergeCell ref="A919:B923"/>
    <mergeCell ref="C919:H920"/>
    <mergeCell ref="C923:H923"/>
    <mergeCell ref="A910:B913"/>
    <mergeCell ref="C910:H910"/>
    <mergeCell ref="C913:H913"/>
    <mergeCell ref="A914:B918"/>
    <mergeCell ref="C914:H915"/>
    <mergeCell ref="C918:H918"/>
    <mergeCell ref="A901:B904"/>
    <mergeCell ref="C901:H901"/>
    <mergeCell ref="C904:H904"/>
    <mergeCell ref="A905:B909"/>
    <mergeCell ref="C905:H906"/>
    <mergeCell ref="C909:H909"/>
    <mergeCell ref="A892:B895"/>
    <mergeCell ref="C892:H892"/>
    <mergeCell ref="C895:H895"/>
    <mergeCell ref="A896:B900"/>
    <mergeCell ref="C896:H897"/>
    <mergeCell ref="C900:H900"/>
    <mergeCell ref="A888:B891"/>
    <mergeCell ref="C888:H888"/>
    <mergeCell ref="A878:B882"/>
    <mergeCell ref="C878:H879"/>
    <mergeCell ref="C882:H882"/>
    <mergeCell ref="A883:B887"/>
    <mergeCell ref="C883:H884"/>
    <mergeCell ref="C887:H887"/>
    <mergeCell ref="A869:B872"/>
    <mergeCell ref="C869:H869"/>
    <mergeCell ref="C872:H872"/>
    <mergeCell ref="A873:B877"/>
    <mergeCell ref="C873:H874"/>
    <mergeCell ref="C877:H877"/>
    <mergeCell ref="A861:B864"/>
    <mergeCell ref="C861:H861"/>
    <mergeCell ref="C864:H864"/>
    <mergeCell ref="A865:B868"/>
    <mergeCell ref="C865:H865"/>
    <mergeCell ref="C868:H868"/>
    <mergeCell ref="A853:B856"/>
    <mergeCell ref="C853:H853"/>
    <mergeCell ref="C856:H856"/>
    <mergeCell ref="A857:B860"/>
    <mergeCell ref="C857:H857"/>
    <mergeCell ref="C860:H860"/>
    <mergeCell ref="A849:B852"/>
    <mergeCell ref="C849:H849"/>
    <mergeCell ref="A840:B844"/>
    <mergeCell ref="C840:H841"/>
    <mergeCell ref="C844:H844"/>
    <mergeCell ref="A822:B822"/>
    <mergeCell ref="C822:H822"/>
    <mergeCell ref="A845:B848"/>
    <mergeCell ref="C845:H845"/>
    <mergeCell ref="C848:H848"/>
    <mergeCell ref="A831:B834"/>
    <mergeCell ref="C831:H831"/>
    <mergeCell ref="C834:H834"/>
    <mergeCell ref="A835:B839"/>
    <mergeCell ref="C835:H836"/>
    <mergeCell ref="C839:H839"/>
    <mergeCell ref="A823:B826"/>
    <mergeCell ref="C823:H823"/>
    <mergeCell ref="C826:H826"/>
    <mergeCell ref="A827:B830"/>
    <mergeCell ref="C827:H827"/>
    <mergeCell ref="C830:H830"/>
    <mergeCell ref="A814:B817"/>
    <mergeCell ref="C814:H814"/>
    <mergeCell ref="C817:H817"/>
    <mergeCell ref="A818:B821"/>
    <mergeCell ref="C818:H818"/>
    <mergeCell ref="C821:H821"/>
    <mergeCell ref="A806:B809"/>
    <mergeCell ref="C806:H806"/>
    <mergeCell ref="C809:H809"/>
    <mergeCell ref="A810:B813"/>
    <mergeCell ref="C810:H810"/>
    <mergeCell ref="C813:H813"/>
    <mergeCell ref="A797:B801"/>
    <mergeCell ref="C797:H798"/>
    <mergeCell ref="C801:H801"/>
    <mergeCell ref="A802:B805"/>
    <mergeCell ref="C802:H802"/>
    <mergeCell ref="C805:H805"/>
    <mergeCell ref="A787:B791"/>
    <mergeCell ref="C787:H788"/>
    <mergeCell ref="C791:H791"/>
    <mergeCell ref="A792:B796"/>
    <mergeCell ref="C792:H793"/>
    <mergeCell ref="C796:H796"/>
    <mergeCell ref="A783:B786"/>
    <mergeCell ref="C783:H783"/>
    <mergeCell ref="C786:H786"/>
    <mergeCell ref="A775:B778"/>
    <mergeCell ref="C775:H775"/>
    <mergeCell ref="C778:H778"/>
    <mergeCell ref="A779:B782"/>
    <mergeCell ref="C779:H779"/>
    <mergeCell ref="C782:H782"/>
    <mergeCell ref="A767:B770"/>
    <mergeCell ref="C767:H767"/>
    <mergeCell ref="C770:H770"/>
    <mergeCell ref="A771:B774"/>
    <mergeCell ref="C771:H771"/>
    <mergeCell ref="C774:H774"/>
    <mergeCell ref="A758:B761"/>
    <mergeCell ref="C758:H758"/>
    <mergeCell ref="C761:H761"/>
    <mergeCell ref="A762:B766"/>
    <mergeCell ref="C762:H763"/>
    <mergeCell ref="C766:H766"/>
    <mergeCell ref="A750:B753"/>
    <mergeCell ref="C750:H750"/>
    <mergeCell ref="C753:H753"/>
    <mergeCell ref="A754:B757"/>
    <mergeCell ref="C754:H754"/>
    <mergeCell ref="C757:H757"/>
    <mergeCell ref="A740:B744"/>
    <mergeCell ref="C740:H741"/>
    <mergeCell ref="C744:H744"/>
    <mergeCell ref="A745:B749"/>
    <mergeCell ref="C745:H746"/>
    <mergeCell ref="C749:H749"/>
    <mergeCell ref="A732:B735"/>
    <mergeCell ref="C732:H732"/>
    <mergeCell ref="C735:H735"/>
    <mergeCell ref="A736:B739"/>
    <mergeCell ref="C736:H736"/>
    <mergeCell ref="C739:H739"/>
    <mergeCell ref="A723:B727"/>
    <mergeCell ref="C723:H724"/>
    <mergeCell ref="C727:H727"/>
    <mergeCell ref="A728:B731"/>
    <mergeCell ref="C728:H728"/>
    <mergeCell ref="C731:H731"/>
    <mergeCell ref="A713:B716"/>
    <mergeCell ref="C713:H713"/>
    <mergeCell ref="C716:H716"/>
    <mergeCell ref="A717:B717"/>
    <mergeCell ref="C717:H717"/>
    <mergeCell ref="A718:B722"/>
    <mergeCell ref="C718:H719"/>
    <mergeCell ref="C722:H722"/>
    <mergeCell ref="A705:B708"/>
    <mergeCell ref="C705:H705"/>
    <mergeCell ref="C708:H708"/>
    <mergeCell ref="A709:B712"/>
    <mergeCell ref="C709:H709"/>
    <mergeCell ref="C712:H712"/>
    <mergeCell ref="A696:B699"/>
    <mergeCell ref="C696:H696"/>
    <mergeCell ref="C699:H699"/>
    <mergeCell ref="A700:B704"/>
    <mergeCell ref="C700:H701"/>
    <mergeCell ref="C704:H704"/>
    <mergeCell ref="A688:B691"/>
    <mergeCell ref="C688:H688"/>
    <mergeCell ref="C691:H691"/>
    <mergeCell ref="A692:B695"/>
    <mergeCell ref="C692:H692"/>
    <mergeCell ref="C695:H695"/>
    <mergeCell ref="A679:B679"/>
    <mergeCell ref="C679:H679"/>
    <mergeCell ref="A680:B683"/>
    <mergeCell ref="C680:H680"/>
    <mergeCell ref="C683:H683"/>
    <mergeCell ref="A684:B687"/>
    <mergeCell ref="C684:H684"/>
    <mergeCell ref="C687:H687"/>
    <mergeCell ref="A661:B665"/>
    <mergeCell ref="C661:H662"/>
    <mergeCell ref="C665:H665"/>
    <mergeCell ref="A666:B666"/>
    <mergeCell ref="C666:H666"/>
    <mergeCell ref="A675:B678"/>
    <mergeCell ref="C675:H675"/>
    <mergeCell ref="C678:H678"/>
    <mergeCell ref="A667:B670"/>
    <mergeCell ref="C667:H667"/>
    <mergeCell ref="C670:H670"/>
    <mergeCell ref="A671:B674"/>
    <mergeCell ref="A614:B617"/>
    <mergeCell ref="C614:H614"/>
    <mergeCell ref="C617:H617"/>
    <mergeCell ref="A602:B605"/>
    <mergeCell ref="C602:H602"/>
    <mergeCell ref="C605:H605"/>
    <mergeCell ref="A606:B609"/>
    <mergeCell ref="C606:H606"/>
    <mergeCell ref="C609:H609"/>
    <mergeCell ref="A610:B613"/>
    <mergeCell ref="A596:B599"/>
    <mergeCell ref="C596:H596"/>
    <mergeCell ref="C599:H599"/>
    <mergeCell ref="A600:B600"/>
    <mergeCell ref="C600:H600"/>
    <mergeCell ref="A601:B601"/>
    <mergeCell ref="C601:H601"/>
    <mergeCell ref="A588:B591"/>
    <mergeCell ref="C588:H588"/>
    <mergeCell ref="C591:H591"/>
    <mergeCell ref="A592:B595"/>
    <mergeCell ref="C592:H592"/>
    <mergeCell ref="C595:H595"/>
    <mergeCell ref="A570:B583"/>
    <mergeCell ref="C570:H570"/>
    <mergeCell ref="C573:H573"/>
    <mergeCell ref="A584:B587"/>
    <mergeCell ref="C584:H584"/>
    <mergeCell ref="C587:H587"/>
    <mergeCell ref="C580:H580"/>
    <mergeCell ref="C581:H581"/>
    <mergeCell ref="C582:H582"/>
    <mergeCell ref="C576:H576"/>
    <mergeCell ref="C577:H577"/>
    <mergeCell ref="C579:H579"/>
    <mergeCell ref="C578:H578"/>
    <mergeCell ref="C574:H574"/>
    <mergeCell ref="C575:H575"/>
    <mergeCell ref="A556:B564"/>
    <mergeCell ref="C556:H556"/>
    <mergeCell ref="A565:B569"/>
    <mergeCell ref="C565:H566"/>
    <mergeCell ref="A535:B538"/>
    <mergeCell ref="C535:H535"/>
    <mergeCell ref="C538:H538"/>
    <mergeCell ref="A539:B539"/>
    <mergeCell ref="C539:H539"/>
    <mergeCell ref="A540:B555"/>
    <mergeCell ref="C540:H540"/>
    <mergeCell ref="C543:H543"/>
    <mergeCell ref="C544:H544"/>
    <mergeCell ref="C545:H545"/>
    <mergeCell ref="C546:H546"/>
    <mergeCell ref="C547:H547"/>
    <mergeCell ref="C548:H548"/>
    <mergeCell ref="C549:H549"/>
    <mergeCell ref="C550:H550"/>
    <mergeCell ref="C551:H551"/>
    <mergeCell ref="C553:H553"/>
    <mergeCell ref="C552:H552"/>
    <mergeCell ref="C564:H564"/>
    <mergeCell ref="C563:H563"/>
    <mergeCell ref="A525:B529"/>
    <mergeCell ref="C525:H526"/>
    <mergeCell ref="C529:H529"/>
    <mergeCell ref="A530:B534"/>
    <mergeCell ref="C530:H531"/>
    <mergeCell ref="C534:H534"/>
    <mergeCell ref="A515:B519"/>
    <mergeCell ref="C515:H516"/>
    <mergeCell ref="C519:H519"/>
    <mergeCell ref="A520:B524"/>
    <mergeCell ref="C520:H521"/>
    <mergeCell ref="C524:H524"/>
    <mergeCell ref="A504:B504"/>
    <mergeCell ref="C504:H504"/>
    <mergeCell ref="A505:B509"/>
    <mergeCell ref="C505:H506"/>
    <mergeCell ref="A510:B514"/>
    <mergeCell ref="C510:H511"/>
    <mergeCell ref="C514:H514"/>
    <mergeCell ref="A493:B496"/>
    <mergeCell ref="C493:H493"/>
    <mergeCell ref="C496:H496"/>
    <mergeCell ref="A497:B503"/>
    <mergeCell ref="C497:H497"/>
    <mergeCell ref="C509:H509"/>
    <mergeCell ref="C503:H503"/>
    <mergeCell ref="C502:H502"/>
    <mergeCell ref="C501:H501"/>
    <mergeCell ref="C500:H500"/>
    <mergeCell ref="C467:H467"/>
    <mergeCell ref="C477:H477"/>
    <mergeCell ref="C461:H461"/>
    <mergeCell ref="C460:H460"/>
    <mergeCell ref="A478:B478"/>
    <mergeCell ref="C478:H478"/>
    <mergeCell ref="A479:B479"/>
    <mergeCell ref="C479:H479"/>
    <mergeCell ref="A489:B492"/>
    <mergeCell ref="C489:H489"/>
    <mergeCell ref="C492:H492"/>
    <mergeCell ref="A480:B484"/>
    <mergeCell ref="C480:H481"/>
    <mergeCell ref="C484:H484"/>
    <mergeCell ref="A485:B488"/>
    <mergeCell ref="C485:H485"/>
    <mergeCell ref="C488:H488"/>
    <mergeCell ref="C436:H436"/>
    <mergeCell ref="C435:H435"/>
    <mergeCell ref="C434:H434"/>
    <mergeCell ref="C433:H433"/>
    <mergeCell ref="A462:B473"/>
    <mergeCell ref="C462:H462"/>
    <mergeCell ref="C473:H473"/>
    <mergeCell ref="A474:B477"/>
    <mergeCell ref="C474:H474"/>
    <mergeCell ref="A449:B454"/>
    <mergeCell ref="C449:H449"/>
    <mergeCell ref="C459:H459"/>
    <mergeCell ref="A455:B461"/>
    <mergeCell ref="C455:H455"/>
    <mergeCell ref="C465:H465"/>
    <mergeCell ref="C458:H458"/>
    <mergeCell ref="C454:H454"/>
    <mergeCell ref="C453:H453"/>
    <mergeCell ref="C452:H452"/>
    <mergeCell ref="C466:H466"/>
    <mergeCell ref="C471:H471"/>
    <mergeCell ref="C470:H470"/>
    <mergeCell ref="C469:H469"/>
    <mergeCell ref="C468:H468"/>
    <mergeCell ref="C421:H421"/>
    <mergeCell ref="C420:H420"/>
    <mergeCell ref="C419:H419"/>
    <mergeCell ref="C418:H418"/>
    <mergeCell ref="C428:H428"/>
    <mergeCell ref="C427:H427"/>
    <mergeCell ref="C426:H426"/>
    <mergeCell ref="C424:H424"/>
    <mergeCell ref="C425:H425"/>
    <mergeCell ref="A379:B382"/>
    <mergeCell ref="C379:H379"/>
    <mergeCell ref="C382:H382"/>
    <mergeCell ref="A398:B398"/>
    <mergeCell ref="C398:H398"/>
    <mergeCell ref="A399:B402"/>
    <mergeCell ref="C399:H399"/>
    <mergeCell ref="C402:H402"/>
    <mergeCell ref="C410:H410"/>
    <mergeCell ref="C409:H409"/>
    <mergeCell ref="C408:H408"/>
    <mergeCell ref="A383:B386"/>
    <mergeCell ref="C383:H383"/>
    <mergeCell ref="C386:H386"/>
    <mergeCell ref="A387:B393"/>
    <mergeCell ref="C387:H387"/>
    <mergeCell ref="C390:H390"/>
    <mergeCell ref="A370:B374"/>
    <mergeCell ref="C370:H371"/>
    <mergeCell ref="C374:H374"/>
    <mergeCell ref="A375:B378"/>
    <mergeCell ref="C375:H375"/>
    <mergeCell ref="C378:H378"/>
    <mergeCell ref="A360:B363"/>
    <mergeCell ref="C360:H360"/>
    <mergeCell ref="C363:H363"/>
    <mergeCell ref="A364:B364"/>
    <mergeCell ref="C364:H364"/>
    <mergeCell ref="A365:B369"/>
    <mergeCell ref="C365:H366"/>
    <mergeCell ref="C369:H369"/>
    <mergeCell ref="A347:B354"/>
    <mergeCell ref="C347:H347"/>
    <mergeCell ref="A355:B359"/>
    <mergeCell ref="C355:H356"/>
    <mergeCell ref="C359:H359"/>
    <mergeCell ref="A338:B338"/>
    <mergeCell ref="C338:H338"/>
    <mergeCell ref="A339:B342"/>
    <mergeCell ref="C339:H339"/>
    <mergeCell ref="C342:H342"/>
    <mergeCell ref="A343:B346"/>
    <mergeCell ref="C343:H343"/>
    <mergeCell ref="C346:H346"/>
    <mergeCell ref="C354:H354"/>
    <mergeCell ref="C353:H353"/>
    <mergeCell ref="C352:H352"/>
    <mergeCell ref="C351:H351"/>
    <mergeCell ref="C350:H350"/>
    <mergeCell ref="A331:B337"/>
    <mergeCell ref="C331:H331"/>
    <mergeCell ref="C337:H337"/>
    <mergeCell ref="A321:B325"/>
    <mergeCell ref="C321:H321"/>
    <mergeCell ref="C325:H325"/>
    <mergeCell ref="A326:B326"/>
    <mergeCell ref="C326:H326"/>
    <mergeCell ref="A327:B330"/>
    <mergeCell ref="C327:H327"/>
    <mergeCell ref="C330:H330"/>
    <mergeCell ref="C324:H324"/>
    <mergeCell ref="C336:H336"/>
    <mergeCell ref="C335:H335"/>
    <mergeCell ref="C334:H334"/>
    <mergeCell ref="A305:B308"/>
    <mergeCell ref="C305:H305"/>
    <mergeCell ref="C308:H308"/>
    <mergeCell ref="A309:B309"/>
    <mergeCell ref="C309:H309"/>
    <mergeCell ref="C310:H311"/>
    <mergeCell ref="C314:H314"/>
    <mergeCell ref="A298:B298"/>
    <mergeCell ref="C298:H298"/>
    <mergeCell ref="A299:B303"/>
    <mergeCell ref="C299:H300"/>
    <mergeCell ref="C303:H303"/>
    <mergeCell ref="A304:B304"/>
    <mergeCell ref="C304:H304"/>
    <mergeCell ref="A289:B292"/>
    <mergeCell ref="C289:H289"/>
    <mergeCell ref="C292:H292"/>
    <mergeCell ref="A293:B297"/>
    <mergeCell ref="C293:H294"/>
    <mergeCell ref="C297:H297"/>
    <mergeCell ref="A282:B282"/>
    <mergeCell ref="C282:H282"/>
    <mergeCell ref="A283:B283"/>
    <mergeCell ref="C283:H283"/>
    <mergeCell ref="A284:B288"/>
    <mergeCell ref="C284:H285"/>
    <mergeCell ref="C288:H288"/>
    <mergeCell ref="A254:B257"/>
    <mergeCell ref="C254:H254"/>
    <mergeCell ref="C257:H257"/>
    <mergeCell ref="A258:B258"/>
    <mergeCell ref="C258:H258"/>
    <mergeCell ref="A259:B259"/>
    <mergeCell ref="C259:H259"/>
    <mergeCell ref="A246:B249"/>
    <mergeCell ref="C246:H246"/>
    <mergeCell ref="C249:H249"/>
    <mergeCell ref="A250:B253"/>
    <mergeCell ref="C250:H250"/>
    <mergeCell ref="C253:H253"/>
    <mergeCell ref="A238:B241"/>
    <mergeCell ref="C238:H238"/>
    <mergeCell ref="C241:H241"/>
    <mergeCell ref="A242:B245"/>
    <mergeCell ref="C242:H242"/>
    <mergeCell ref="C245:H245"/>
    <mergeCell ref="A229:B232"/>
    <mergeCell ref="C229:H229"/>
    <mergeCell ref="C232:H232"/>
    <mergeCell ref="A233:B233"/>
    <mergeCell ref="C233:H233"/>
    <mergeCell ref="A234:B237"/>
    <mergeCell ref="C234:H234"/>
    <mergeCell ref="C237:H237"/>
    <mergeCell ref="A221:B224"/>
    <mergeCell ref="C221:H221"/>
    <mergeCell ref="C224:H224"/>
    <mergeCell ref="A225:B228"/>
    <mergeCell ref="C225:H225"/>
    <mergeCell ref="C228:H228"/>
    <mergeCell ref="A212:B215"/>
    <mergeCell ref="C212:H212"/>
    <mergeCell ref="C215:H215"/>
    <mergeCell ref="A216:B216"/>
    <mergeCell ref="C216:H216"/>
    <mergeCell ref="A217:B220"/>
    <mergeCell ref="C217:H217"/>
    <mergeCell ref="C220:H220"/>
    <mergeCell ref="A204:B207"/>
    <mergeCell ref="C204:H204"/>
    <mergeCell ref="C207:H207"/>
    <mergeCell ref="A208:B211"/>
    <mergeCell ref="C208:H208"/>
    <mergeCell ref="C211:H211"/>
    <mergeCell ref="A188:B197"/>
    <mergeCell ref="C188:H188"/>
    <mergeCell ref="C197:H197"/>
    <mergeCell ref="A200:B203"/>
    <mergeCell ref="C200:H200"/>
    <mergeCell ref="C203:H203"/>
    <mergeCell ref="A198:B198"/>
    <mergeCell ref="C198:H198"/>
    <mergeCell ref="A199:B199"/>
    <mergeCell ref="C199:H199"/>
    <mergeCell ref="C191:H191"/>
    <mergeCell ref="C192:H192"/>
    <mergeCell ref="C194:H194"/>
    <mergeCell ref="C195:H195"/>
    <mergeCell ref="C196:H196"/>
    <mergeCell ref="C193:H193"/>
    <mergeCell ref="A165:B176"/>
    <mergeCell ref="C165:H166"/>
    <mergeCell ref="C176:H176"/>
    <mergeCell ref="A177:B187"/>
    <mergeCell ref="C177:H178"/>
    <mergeCell ref="C187:H187"/>
    <mergeCell ref="A146:B146"/>
    <mergeCell ref="C146:H146"/>
    <mergeCell ref="A147:B153"/>
    <mergeCell ref="C147:H147"/>
    <mergeCell ref="C153:H153"/>
    <mergeCell ref="A154:B164"/>
    <mergeCell ref="C154:H155"/>
    <mergeCell ref="C164:H164"/>
    <mergeCell ref="C150:H150"/>
    <mergeCell ref="C151:H151"/>
    <mergeCell ref="C152:H152"/>
    <mergeCell ref="C158:H158"/>
    <mergeCell ref="C159:H159"/>
    <mergeCell ref="C160:H160"/>
    <mergeCell ref="C161:H161"/>
    <mergeCell ref="C162:H162"/>
    <mergeCell ref="C163:H163"/>
    <mergeCell ref="C169:H169"/>
    <mergeCell ref="A138:B141"/>
    <mergeCell ref="C138:H138"/>
    <mergeCell ref="C141:H141"/>
    <mergeCell ref="A142:B145"/>
    <mergeCell ref="C142:H142"/>
    <mergeCell ref="C145:H145"/>
    <mergeCell ref="A130:B133"/>
    <mergeCell ref="C130:H130"/>
    <mergeCell ref="C133:H133"/>
    <mergeCell ref="A121:B121"/>
    <mergeCell ref="C121:H121"/>
    <mergeCell ref="A134:B137"/>
    <mergeCell ref="C134:H134"/>
    <mergeCell ref="C137:H137"/>
    <mergeCell ref="A122:B125"/>
    <mergeCell ref="C122:H122"/>
    <mergeCell ref="C125:H125"/>
    <mergeCell ref="A126:B129"/>
    <mergeCell ref="C126:H126"/>
    <mergeCell ref="C129:H129"/>
    <mergeCell ref="A113:B116"/>
    <mergeCell ref="C113:H113"/>
    <mergeCell ref="C116:H116"/>
    <mergeCell ref="A117:B120"/>
    <mergeCell ref="C117:H117"/>
    <mergeCell ref="C120:H120"/>
    <mergeCell ref="A105:B108"/>
    <mergeCell ref="C105:H105"/>
    <mergeCell ref="C108:H108"/>
    <mergeCell ref="A109:B112"/>
    <mergeCell ref="C109:H109"/>
    <mergeCell ref="C112:H112"/>
    <mergeCell ref="A98:B102"/>
    <mergeCell ref="C98:H98"/>
    <mergeCell ref="C102:H102"/>
    <mergeCell ref="A103:B103"/>
    <mergeCell ref="C103:H103"/>
    <mergeCell ref="A104:B104"/>
    <mergeCell ref="C104:H104"/>
    <mergeCell ref="A60:B60"/>
    <mergeCell ref="C60:H60"/>
    <mergeCell ref="A87:B87"/>
    <mergeCell ref="C87:H87"/>
    <mergeCell ref="C65:H65"/>
    <mergeCell ref="C72:H72"/>
    <mergeCell ref="C79:H79"/>
    <mergeCell ref="C86:H86"/>
    <mergeCell ref="A93:B97"/>
    <mergeCell ref="C93:H93"/>
    <mergeCell ref="C97:H97"/>
    <mergeCell ref="C92:H92"/>
    <mergeCell ref="C96:H96"/>
    <mergeCell ref="C101:H101"/>
    <mergeCell ref="C69:H69"/>
    <mergeCell ref="C70:H70"/>
    <mergeCell ref="C71:H71"/>
    <mergeCell ref="C50:H50"/>
    <mergeCell ref="C54:H54"/>
    <mergeCell ref="C58:H58"/>
    <mergeCell ref="A59:B59"/>
    <mergeCell ref="C59:H59"/>
    <mergeCell ref="A80:B86"/>
    <mergeCell ref="C80:H80"/>
    <mergeCell ref="A88:B92"/>
    <mergeCell ref="C88:H88"/>
    <mergeCell ref="A61:B65"/>
    <mergeCell ref="C61:H62"/>
    <mergeCell ref="A66:B72"/>
    <mergeCell ref="C66:H66"/>
    <mergeCell ref="A73:B79"/>
    <mergeCell ref="C73:H73"/>
    <mergeCell ref="A47:B50"/>
    <mergeCell ref="C47:H47"/>
    <mergeCell ref="A51:B54"/>
    <mergeCell ref="C51:H51"/>
    <mergeCell ref="A55:B58"/>
    <mergeCell ref="C55:H55"/>
    <mergeCell ref="C91:H91"/>
    <mergeCell ref="C76:H76"/>
    <mergeCell ref="C77:H77"/>
    <mergeCell ref="C39:H39"/>
    <mergeCell ref="C22:D22"/>
    <mergeCell ref="C26:D26"/>
    <mergeCell ref="C30:D30"/>
    <mergeCell ref="A43:B46"/>
    <mergeCell ref="C43:H43"/>
    <mergeCell ref="C34:H34"/>
    <mergeCell ref="C38:H38"/>
    <mergeCell ref="C42:H42"/>
    <mergeCell ref="A27:B30"/>
    <mergeCell ref="C27:H27"/>
    <mergeCell ref="A31:B34"/>
    <mergeCell ref="C31:H31"/>
    <mergeCell ref="A35:B38"/>
    <mergeCell ref="C35:H35"/>
    <mergeCell ref="C46:H46"/>
    <mergeCell ref="A1:H5"/>
    <mergeCell ref="A7:H7"/>
    <mergeCell ref="A8:D8"/>
    <mergeCell ref="A10:F10"/>
    <mergeCell ref="A9:F9"/>
    <mergeCell ref="A310:B320"/>
    <mergeCell ref="C315:H315"/>
    <mergeCell ref="C316:H316"/>
    <mergeCell ref="C317:H317"/>
    <mergeCell ref="C318:H318"/>
    <mergeCell ref="C319:H319"/>
    <mergeCell ref="C320:H320"/>
    <mergeCell ref="C18:D18"/>
    <mergeCell ref="A14:B18"/>
    <mergeCell ref="A19:B22"/>
    <mergeCell ref="C19:H19"/>
    <mergeCell ref="A23:B26"/>
    <mergeCell ref="C23:H23"/>
    <mergeCell ref="A12:B12"/>
    <mergeCell ref="C12:H12"/>
    <mergeCell ref="A13:B13"/>
    <mergeCell ref="C13:H13"/>
    <mergeCell ref="C14:H15"/>
    <mergeCell ref="A39:B42"/>
    <mergeCell ref="C186:H186"/>
    <mergeCell ref="C185:H185"/>
    <mergeCell ref="C170:H170"/>
    <mergeCell ref="C171:H171"/>
    <mergeCell ref="C173:H173"/>
    <mergeCell ref="C174:H174"/>
    <mergeCell ref="C175:H175"/>
    <mergeCell ref="C172:H172"/>
    <mergeCell ref="C181:H181"/>
    <mergeCell ref="C182:H182"/>
    <mergeCell ref="C184:H184"/>
    <mergeCell ref="C183:H183"/>
    <mergeCell ref="A1197:B1200"/>
    <mergeCell ref="C1197:H1197"/>
    <mergeCell ref="C1200:H1200"/>
    <mergeCell ref="A394:B397"/>
    <mergeCell ref="C394:H394"/>
    <mergeCell ref="C397:H397"/>
    <mergeCell ref="A928:B931"/>
    <mergeCell ref="C928:H928"/>
    <mergeCell ref="C931:H931"/>
    <mergeCell ref="A403:B403"/>
    <mergeCell ref="C403:H403"/>
    <mergeCell ref="A404:B410"/>
    <mergeCell ref="C404:H405"/>
    <mergeCell ref="A411:B414"/>
    <mergeCell ref="C411:H411"/>
    <mergeCell ref="C414:H414"/>
    <mergeCell ref="A429:B437"/>
    <mergeCell ref="C429:H430"/>
    <mergeCell ref="A438:B448"/>
    <mergeCell ref="C438:H439"/>
    <mergeCell ref="A415:B428"/>
    <mergeCell ref="C415:H415"/>
    <mergeCell ref="C423:H423"/>
    <mergeCell ref="C422:H422"/>
  </mergeCells>
  <pageMargins left="0.23622047244094491" right="0.23622047244094491" top="0.31496062992125984" bottom="0.28000000000000003" header="0.31496062992125984" footer="0.06"/>
  <pageSetup paperSize="9" orientation="landscape"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11</vt:i4>
      </vt:variant>
    </vt:vector>
  </HeadingPairs>
  <TitlesOfParts>
    <vt:vector size="16" baseType="lpstr">
      <vt:lpstr>PLANILHA ORÇAMENTARIA</vt:lpstr>
      <vt:lpstr>CRONOGRAMA</vt:lpstr>
      <vt:lpstr>CCU </vt:lpstr>
      <vt:lpstr>COTAÇÃO</vt:lpstr>
      <vt:lpstr>MEMORIAL DE CALCULO</vt:lpstr>
      <vt:lpstr>'PLANILHA ORÇAMENTARIA'!_FiltrarBancodeDados</vt:lpstr>
      <vt:lpstr>'CCU '!Area_de_impressao</vt:lpstr>
      <vt:lpstr>COTAÇÃO!Area_de_impressao</vt:lpstr>
      <vt:lpstr>CRONOGRAMA!Area_de_impressao</vt:lpstr>
      <vt:lpstr>'MEMORIAL DE CALCULO'!Area_de_impressao</vt:lpstr>
      <vt:lpstr>'PLANILHA ORÇAMENTARIA'!Area_de_impressao</vt:lpstr>
      <vt:lpstr>'CCU '!Titulos_de_impressao</vt:lpstr>
      <vt:lpstr>COTAÇÃO!Titulos_de_impressao</vt:lpstr>
      <vt:lpstr>CRONOGRAMA!Titulos_de_impressao</vt:lpstr>
      <vt:lpstr>'MEMORIAL DE CALCULO'!Titulos_de_impressao</vt:lpstr>
      <vt:lpstr>'PLANILHA ORÇAMENTARIA'!Titulos_de_impressao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27421740104</dc:creator>
  <dc:description/>
  <cp:lastModifiedBy>Ana Carolina Antunes Pereira</cp:lastModifiedBy>
  <cp:revision>60</cp:revision>
  <cp:lastPrinted>2020-05-20T19:59:01Z</cp:lastPrinted>
  <dcterms:created xsi:type="dcterms:W3CDTF">2012-10-15T18:57:41Z</dcterms:created>
  <dcterms:modified xsi:type="dcterms:W3CDTF">2020-06-24T16:28:57Z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Fnde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