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lan do Carmo\Documents\Arlan\Trabalho\Prefeitura Municipal de Muriaé\Muros BR 356\Trecho proximo ao Vitrine\"/>
    </mc:Choice>
  </mc:AlternateContent>
  <xr:revisionPtr revIDLastSave="0" documentId="13_ncr:1_{4CA95F5F-22BD-468A-A7F1-578A4A0E32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 Orcamentaria" sheetId="6" r:id="rId1"/>
  </sheets>
  <externalReferences>
    <externalReference r:id="rId2"/>
  </externalReferences>
  <definedNames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ORÇAMENTO.BancoRef" hidden="1">'Planilha Orcamentaria'!$F$8</definedName>
    <definedName name="REFERENCIA.Descricao" hidden="1">IF(ISNUMBER('Planilha Orcamentaria'!$X1),OFFSET(INDIRECT(ORÇAMENTO.BancoRef),'Planilha Orcamentaria'!$X1-1,3,1),'Planilha Orcamentaria'!$X1)</definedName>
    <definedName name="_xlnm.Print_Titles" localSheetId="0">'Planilha Orcamentaria'!$1:$10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6" l="1"/>
  <c r="I18" i="6" l="1"/>
  <c r="I28" i="6" l="1"/>
  <c r="I27" i="6"/>
  <c r="I25" i="6"/>
  <c r="I29" i="6" l="1"/>
  <c r="I26" i="6" l="1"/>
  <c r="I23" i="6"/>
  <c r="I22" i="6"/>
  <c r="I32" i="6"/>
  <c r="I17" i="6" l="1"/>
  <c r="I24" i="6"/>
  <c r="I31" i="6"/>
  <c r="I30" i="6" s="1"/>
  <c r="I37" i="6"/>
  <c r="I36" i="6" s="1"/>
  <c r="I14" i="6" l="1"/>
  <c r="I15" i="6" l="1"/>
  <c r="I13" i="6" l="1"/>
  <c r="I21" i="6" l="1"/>
  <c r="I20" i="6" s="1"/>
  <c r="I19" i="6"/>
  <c r="I16" i="6" s="1"/>
  <c r="I35" i="6" l="1"/>
  <c r="I34" i="6" s="1"/>
  <c r="H33" i="6" l="1"/>
  <c r="J33" i="6" s="1"/>
  <c r="H27" i="6"/>
  <c r="J27" i="6" s="1"/>
  <c r="H29" i="6"/>
  <c r="J29" i="6" s="1"/>
  <c r="H28" i="6"/>
  <c r="J28" i="6" s="1"/>
  <c r="H19" i="6"/>
  <c r="J19" i="6" s="1"/>
  <c r="H25" i="6"/>
  <c r="J25" i="6" s="1"/>
  <c r="H18" i="6"/>
  <c r="J18" i="6" s="1"/>
  <c r="H22" i="6"/>
  <c r="J22" i="6" s="1"/>
  <c r="H23" i="6"/>
  <c r="J23" i="6" s="1"/>
  <c r="H26" i="6"/>
  <c r="J26" i="6" s="1"/>
  <c r="H32" i="6"/>
  <c r="J32" i="6" s="1"/>
  <c r="H31" i="6"/>
  <c r="J31" i="6" s="1"/>
  <c r="H17" i="6"/>
  <c r="J17" i="6" s="1"/>
  <c r="H37" i="6"/>
  <c r="J37" i="6" s="1"/>
  <c r="J36" i="6" s="1"/>
  <c r="H35" i="6"/>
  <c r="J35" i="6" s="1"/>
  <c r="H14" i="6"/>
  <c r="J14" i="6" s="1"/>
  <c r="H15" i="6"/>
  <c r="J15" i="6" s="1"/>
  <c r="H13" i="6"/>
  <c r="J13" i="6" s="1"/>
  <c r="H21" i="6"/>
  <c r="J21" i="6" s="1"/>
  <c r="J30" i="6" l="1"/>
  <c r="J16" i="6"/>
  <c r="J20" i="6"/>
  <c r="J34" i="6"/>
  <c r="J24" i="6"/>
  <c r="H12" i="6" l="1"/>
  <c r="I12" i="6" l="1"/>
  <c r="I11" i="6" l="1"/>
  <c r="I38" i="6" s="1"/>
  <c r="J12" i="6"/>
  <c r="J11" i="6" s="1"/>
  <c r="J38" i="6" l="1"/>
</calcChain>
</file>

<file path=xl/sharedStrings.xml><?xml version="1.0" encoding="utf-8"?>
<sst xmlns="http://schemas.openxmlformats.org/spreadsheetml/2006/main" count="135" uniqueCount="103">
  <si>
    <t>ITEM</t>
  </si>
  <si>
    <t>DESCRIÇÃO</t>
  </si>
  <si>
    <t>QUANTIDADE</t>
  </si>
  <si>
    <t>UNIDADE</t>
  </si>
  <si>
    <t>PLANILHA ORÇAMENTÁRIA DE CUSTOS</t>
  </si>
  <si>
    <t>CÓDIGO</t>
  </si>
  <si>
    <t>DIRETA</t>
  </si>
  <si>
    <t>INDIRETA</t>
  </si>
  <si>
    <t>(    )</t>
  </si>
  <si>
    <t>PREÇO TOTAL</t>
  </si>
  <si>
    <t xml:space="preserve">FORMA DE EXECUÇÃO: </t>
  </si>
  <si>
    <t>(  x  )</t>
  </si>
  <si>
    <t>Prefeitura Municipal de Muriaé</t>
  </si>
  <si>
    <t>CNPJ: 17.947.581/0001-76</t>
  </si>
  <si>
    <t>2.1</t>
  </si>
  <si>
    <t>3.1</t>
  </si>
  <si>
    <t>BDI</t>
  </si>
  <si>
    <t>FONTE</t>
  </si>
  <si>
    <t>1.1</t>
  </si>
  <si>
    <t>M2</t>
  </si>
  <si>
    <t>PREÇO UNITÁRIO S/ BDI</t>
  </si>
  <si>
    <t>PREÇO UNITÁRIO C/ BDI</t>
  </si>
  <si>
    <t>PREÇO TOTAL S/ BDI</t>
  </si>
  <si>
    <t>DATA:</t>
  </si>
  <si>
    <t>TOTAL GERAL</t>
  </si>
  <si>
    <t>SERVIÇOS PRELIMINARES</t>
  </si>
  <si>
    <t>SINAPI</t>
  </si>
  <si>
    <t>Internet: www.muriae.mg.gov.br / Telefone: (32) 3696-3362
Centro Administrativo Municipal Presidente Tancredo Neves - 2º andar
Av. Maestro Sansão, nº 236 - Centro - CEP 36880-000 - Muriaé - MG</t>
  </si>
  <si>
    <t>SETOP</t>
  </si>
  <si>
    <t>Arlan do Carmo Mendonça</t>
  </si>
  <si>
    <t>CREA MG 177324/D</t>
  </si>
  <si>
    <t>IIO-PLA-005</t>
  </si>
  <si>
    <t>FORNECIMENTO E COLOCAÇÃO DE PLACA DE OBRA EM CHAPA GALVANIZADA (3,00X1,50M) -EM CHAPA GALVANIZADA 0,26 AFIXADAS COM REBITES 540 E PARAFUSOS 3/8, EM ESTRUTURA METÁLICA VIGA U 2" ENRIJECIDA COM METALON 20X20, SUPORTE EM EUCALIPTO AUTOCLAVADO PINTADAS</t>
  </si>
  <si>
    <t>UN</t>
  </si>
  <si>
    <t>M3</t>
  </si>
  <si>
    <t>SERVIÇOS FINAIS</t>
  </si>
  <si>
    <t>3.2</t>
  </si>
  <si>
    <t>3.3</t>
  </si>
  <si>
    <t>M</t>
  </si>
  <si>
    <t>4.1</t>
  </si>
  <si>
    <t>5.1</t>
  </si>
  <si>
    <t>6.1</t>
  </si>
  <si>
    <t>1.2</t>
  </si>
  <si>
    <t>1.3</t>
  </si>
  <si>
    <t>IIO-SAN-005</t>
  </si>
  <si>
    <t>BANHEIRO QUÍMICO 110 X 120 X 230 CM COM MANUTENÇÃO</t>
  </si>
  <si>
    <t>MÊS</t>
  </si>
  <si>
    <t>93208</t>
  </si>
  <si>
    <t>EXECUÇÃO DE ALMOXARIFADO EM CANTEIRO DE OBRA EM CHAPA DE MADEIRA COMPENSADA, INCLUSO PRATELEIRAS</t>
  </si>
  <si>
    <t>MOVIMENTO DE TERRA</t>
  </si>
  <si>
    <t>1.4</t>
  </si>
  <si>
    <t>7.1</t>
  </si>
  <si>
    <t>SERRALHERIA</t>
  </si>
  <si>
    <t>REMOÇÕES E DEMOLIÇÕES</t>
  </si>
  <si>
    <t>CCU</t>
  </si>
  <si>
    <t>COMP 002</t>
  </si>
  <si>
    <t>96386</t>
  </si>
  <si>
    <t>74154/001</t>
  </si>
  <si>
    <t>ESCAVACAO, CARGA E TRANSPORTE DE MATERIAL DE 1A CATEGORIA COM TRATOR SOBRE ESTEIRAS 347 HP E CACAMBA 6M3</t>
  </si>
  <si>
    <t>MURO DE CONTENÇÃO</t>
  </si>
  <si>
    <t>4.2</t>
  </si>
  <si>
    <t>4.3</t>
  </si>
  <si>
    <t>4.4</t>
  </si>
  <si>
    <t>73881/003</t>
  </si>
  <si>
    <t>EXECUCAO DE DRENO COM MANTA GEOTEXTIL 400 G/M2</t>
  </si>
  <si>
    <t>URBANIZAÇÃO E DRENAGEM</t>
  </si>
  <si>
    <t>5.2</t>
  </si>
  <si>
    <t>5.3</t>
  </si>
  <si>
    <t>94273</t>
  </si>
  <si>
    <t>94281</t>
  </si>
  <si>
    <t>EXECUÇÃO DE SARJETA DE CONCRETO USINADO, MOLDADA IN LOCO EM TRECHO RETO, 30 CM BASE X 15 CM ALTURA. AF_06/2016</t>
  </si>
  <si>
    <t>LIMPEZA DE RUAS (VARIÇÃO E REMOÇÃO DE ENTULHOS)</t>
  </si>
  <si>
    <t>ASSENTAMENTO DE GUIA (MEIO-FIO) EM TRECHO RETO, CONFECCIONADA EM CONCRETO PRÉ-FABRICADO, DIMENSÕES 100X15X13X30 CM (COMPRIMENTO X BASE INFERIOR X BASE SUPERIOR X ALTURA), PARA VIAS URBANAS (USO VIÁRIO). AF_06/2016</t>
  </si>
  <si>
    <t>2.2</t>
  </si>
  <si>
    <t>2.3</t>
  </si>
  <si>
    <t>COMP 01</t>
  </si>
  <si>
    <t>89907</t>
  </si>
  <si>
    <t>ESCAVAÇÃO VERTICAL A CÉU ABERTO, INCLUINDO CARGA, DESCARGA E TRANSPORTE, EM SOLO DE 1ª CATEGORIA COM ESCAVADEIRA HIDRÁULICA (CAÇAMBA: 0,8 M³ / 111 HP), FROTA DE 3 CAMINHÕES BASCULANTES DE 18 M³, DMT DE 1 KM E V ELOCIDADE MÉDIA 15 KM/H.</t>
  </si>
  <si>
    <t>DEMOLIÇÃO DE MURO RIP-RAP DE FORMA MECÂNICA (EXECUÇÃO, INCLUINDO CARGA E TRANSPORTE DO MATERIAL DEMOLIDO)</t>
  </si>
  <si>
    <t>EXECUÇÃO E COMPACTAÇÃO DE ATERRO COM SOLO PREDOMINANTEMENTE ARENOSO - EXCLUSIVE ESCAVAÇÃO, CARGA E TRANSPORTE E SOLO.</t>
  </si>
  <si>
    <t>FUN-CON-015</t>
  </si>
  <si>
    <t>CONCRETO CICLÓPICO, FCK 15 MPA, PREPARADO EM OBRA COM BETONEIRA, COM 30% DE PEDRA DE MÃO, INCLUSIVE LANÇAMENTO, ADENSAMENTO E ACABAMENTO</t>
  </si>
  <si>
    <t>RO-40233</t>
  </si>
  <si>
    <t>MURO DE ARRIMO EM RIP-RAP, COM ENCHIMENTO DE AREIA E CIMENTO. TRAÇO - 1:10 (EXECUÇÃO, INCLUINDO FORNECIMENTO
E TRANSPORTE DE TODOS OS MATERIAIS)</t>
  </si>
  <si>
    <t>4.5</t>
  </si>
  <si>
    <t>83671</t>
  </si>
  <si>
    <t>TUBO PVC DN 100 MM PARA DRENAGEM - FORNECIMENTO E INSTALACAO</t>
  </si>
  <si>
    <t>RO-40956</t>
  </si>
  <si>
    <t>DRENO VERTICAL DE AREIA (EXECUÇÃO INCLUINDO ESCAVAÇÃO ,FORNECIMENTO DE TODOS OS MATERIAIS, EXCETO TRANSPORTE DOS AGREGADOS)</t>
  </si>
  <si>
    <t>REFERÊNCIA: SINAPI Abril/2020 - SETOP Janeiro/2020</t>
  </si>
  <si>
    <t>97053</t>
  </si>
  <si>
    <t>SINALIZAÇÃO COM FITA FIXADA EM CONE PLÁSTICO, INCLUINDO CONE</t>
  </si>
  <si>
    <t>COMP 03</t>
  </si>
  <si>
    <t>REMOÇÃO DE GUARDA-CORPO COM REAPROVEITAMENTO</t>
  </si>
  <si>
    <t>DEM-PIS-055</t>
  </si>
  <si>
    <t>DEMOLIÇÃO DE PASSEIO COM
EQUIPAMENTO, INCLUSIVE AFASTAMENTO</t>
  </si>
  <si>
    <t>COMP 04</t>
  </si>
  <si>
    <t>EXECUÇÃO DE CALÇADA EM PEÇA CERÂMICAS RESINADO, SOB BASE DE CONCRETO MOLDADO IN LOCO, FEITO EM OBRA, ARMADO, CONFORME PROJETO EM ANEXO</t>
  </si>
  <si>
    <t>COMP 05</t>
  </si>
  <si>
    <t>REASSENTAMENTO DE GUARDA CORPO</t>
  </si>
  <si>
    <t>PRAZO DE EXECUÇÃO: 30 dias</t>
  </si>
  <si>
    <t>Local: BR 356 próximo ao "Vitrines" - Muriaé - MG</t>
  </si>
  <si>
    <t>OBRA: CONSTRUÇÃO DE MURO DE CONTENÇÃO DE ENCOSTA EM RIP-RAP NO MUNICÍPIO DE MURIAÉ-MG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</si>
</sst>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45">
    <xf numFmtId="0" fontId="0" fillId="0" borderId="0" xfId="0"/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4" xfId="0" applyFont="1" applyFill="1" applyBorder="1"/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 wrapText="1"/>
    </xf>
    <xf numFmtId="49" fontId="3" fillId="2" borderId="0" xfId="0" applyNumberFormat="1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right" vertical="center"/>
    </xf>
    <xf numFmtId="49" fontId="1" fillId="0" borderId="19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left" vertical="center" wrapText="1"/>
    </xf>
    <xf numFmtId="4" fontId="1" fillId="0" borderId="19" xfId="0" applyNumberFormat="1" applyFont="1" applyFill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49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3" fillId="2" borderId="12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right" vertical="center"/>
    </xf>
    <xf numFmtId="0" fontId="3" fillId="0" borderId="37" xfId="0" applyFont="1" applyFill="1" applyBorder="1" applyAlignment="1">
      <alignment horizontal="right" vertical="center"/>
    </xf>
    <xf numFmtId="0" fontId="3" fillId="0" borderId="40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0" fontId="3" fillId="0" borderId="9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0" fontId="3" fillId="2" borderId="8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1" fillId="2" borderId="15" xfId="0" applyFont="1" applyFill="1" applyBorder="1" applyAlignment="1">
      <alignment horizontal="right"/>
    </xf>
    <xf numFmtId="2" fontId="3" fillId="0" borderId="6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2" fontId="3" fillId="2" borderId="12" xfId="0" applyNumberFormat="1" applyFont="1" applyFill="1" applyBorder="1" applyAlignment="1">
      <alignment horizontal="right" wrapText="1"/>
    </xf>
    <xf numFmtId="2" fontId="3" fillId="2" borderId="0" xfId="0" applyNumberFormat="1" applyFont="1" applyFill="1" applyBorder="1" applyAlignment="1">
      <alignment horizontal="right" wrapText="1"/>
    </xf>
    <xf numFmtId="2" fontId="3" fillId="2" borderId="8" xfId="0" applyNumberFormat="1" applyFont="1" applyFill="1" applyBorder="1" applyAlignment="1">
      <alignment horizontal="right" wrapText="1"/>
    </xf>
    <xf numFmtId="0" fontId="1" fillId="0" borderId="0" xfId="0" applyFont="1" applyFill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" fontId="1" fillId="0" borderId="19" xfId="0" applyNumberFormat="1" applyFont="1" applyFill="1" applyBorder="1" applyAlignment="1">
      <alignment horizontal="right" vertical="center" wrapText="1"/>
    </xf>
    <xf numFmtId="4" fontId="1" fillId="0" borderId="29" xfId="0" applyNumberFormat="1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right"/>
    </xf>
    <xf numFmtId="0" fontId="1" fillId="0" borderId="8" xfId="0" applyFont="1" applyBorder="1" applyAlignment="1">
      <alignment horizontal="right" vertical="center"/>
    </xf>
    <xf numFmtId="2" fontId="1" fillId="0" borderId="0" xfId="0" applyNumberFormat="1" applyFont="1" applyAlignment="1">
      <alignment horizontal="right"/>
    </xf>
    <xf numFmtId="4" fontId="1" fillId="0" borderId="42" xfId="0" applyNumberFormat="1" applyFont="1" applyFill="1" applyBorder="1" applyAlignment="1">
      <alignment horizontal="right" vertical="center" wrapText="1"/>
    </xf>
    <xf numFmtId="4" fontId="1" fillId="0" borderId="21" xfId="0" applyNumberFormat="1" applyFont="1" applyFill="1" applyBorder="1" applyAlignment="1">
      <alignment horizontal="right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0" borderId="35" xfId="0" applyFont="1" applyFill="1" applyBorder="1" applyAlignment="1">
      <alignment horizontal="center" vertical="center"/>
    </xf>
    <xf numFmtId="49" fontId="1" fillId="0" borderId="42" xfId="0" applyNumberFormat="1" applyFont="1" applyFill="1" applyBorder="1" applyAlignment="1">
      <alignment horizontal="center" vertical="center"/>
    </xf>
    <xf numFmtId="0" fontId="1" fillId="0" borderId="42" xfId="0" applyNumberFormat="1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center" vertical="center"/>
    </xf>
    <xf numFmtId="4" fontId="1" fillId="0" borderId="42" xfId="0" applyNumberFormat="1" applyFont="1" applyFill="1" applyBorder="1" applyAlignment="1">
      <alignment horizontal="right" vertical="center"/>
    </xf>
    <xf numFmtId="4" fontId="1" fillId="0" borderId="44" xfId="0" applyNumberFormat="1" applyFont="1" applyFill="1" applyBorder="1" applyAlignment="1">
      <alignment horizontal="right" vertical="center" wrapText="1"/>
    </xf>
    <xf numFmtId="4" fontId="3" fillId="0" borderId="43" xfId="0" applyNumberFormat="1" applyFont="1" applyBorder="1" applyAlignment="1">
      <alignment horizontal="right" vertical="center" wrapText="1"/>
    </xf>
    <xf numFmtId="4" fontId="1" fillId="0" borderId="24" xfId="0" applyNumberFormat="1" applyFont="1" applyFill="1" applyBorder="1" applyAlignment="1">
      <alignment horizontal="right" vertical="center" wrapText="1"/>
    </xf>
    <xf numFmtId="49" fontId="1" fillId="0" borderId="32" xfId="0" applyNumberFormat="1" applyFont="1" applyFill="1" applyBorder="1" applyAlignment="1">
      <alignment horizontal="center" vertical="center"/>
    </xf>
    <xf numFmtId="0" fontId="1" fillId="0" borderId="32" xfId="0" applyNumberFormat="1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center" vertical="center"/>
    </xf>
    <xf numFmtId="2" fontId="1" fillId="0" borderId="32" xfId="0" applyNumberFormat="1" applyFont="1" applyFill="1" applyBorder="1" applyAlignment="1">
      <alignment horizontal="right" vertical="center"/>
    </xf>
    <xf numFmtId="4" fontId="1" fillId="0" borderId="32" xfId="0" applyNumberFormat="1" applyFont="1" applyFill="1" applyBorder="1" applyAlignment="1">
      <alignment horizontal="right" vertical="center"/>
    </xf>
    <xf numFmtId="4" fontId="1" fillId="0" borderId="32" xfId="0" applyNumberFormat="1" applyFont="1" applyFill="1" applyBorder="1" applyAlignment="1">
      <alignment horizontal="right" vertical="center" wrapText="1"/>
    </xf>
    <xf numFmtId="4" fontId="1" fillId="0" borderId="34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right" vertical="center"/>
    </xf>
    <xf numFmtId="4" fontId="5" fillId="3" borderId="20" xfId="0" applyNumberFormat="1" applyFont="1" applyFill="1" applyBorder="1" applyAlignment="1">
      <alignment horizontal="right" vertical="center"/>
    </xf>
    <xf numFmtId="4" fontId="5" fillId="3" borderId="3" xfId="0" applyNumberFormat="1" applyFont="1" applyFill="1" applyBorder="1" applyAlignment="1">
      <alignment horizontal="right" vertical="center"/>
    </xf>
    <xf numFmtId="49" fontId="1" fillId="0" borderId="30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30" xfId="0" applyNumberFormat="1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center" vertical="center"/>
    </xf>
    <xf numFmtId="2" fontId="1" fillId="0" borderId="30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/>
    </xf>
    <xf numFmtId="4" fontId="1" fillId="0" borderId="30" xfId="0" applyNumberFormat="1" applyFont="1" applyFill="1" applyBorder="1" applyAlignment="1">
      <alignment horizontal="right" vertical="center" wrapText="1"/>
    </xf>
    <xf numFmtId="4" fontId="1" fillId="0" borderId="41" xfId="0" applyNumberFormat="1" applyFont="1" applyFill="1" applyBorder="1" applyAlignment="1">
      <alignment horizontal="right" vertical="center" wrapText="1"/>
    </xf>
    <xf numFmtId="2" fontId="5" fillId="3" borderId="2" xfId="0" applyNumberFormat="1" applyFont="1" applyFill="1" applyBorder="1" applyAlignment="1">
      <alignment horizontal="right" vertical="center"/>
    </xf>
    <xf numFmtId="4" fontId="5" fillId="3" borderId="26" xfId="0" applyNumberFormat="1" applyFont="1" applyFill="1" applyBorder="1" applyAlignment="1">
      <alignment horizontal="right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14" fontId="3" fillId="0" borderId="37" xfId="0" applyNumberFormat="1" applyFont="1" applyFill="1" applyBorder="1" applyAlignment="1">
      <alignment horizontal="right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2" fontId="1" fillId="0" borderId="19" xfId="0" applyNumberFormat="1" applyFont="1" applyFill="1" applyBorder="1" applyAlignment="1">
      <alignment horizontal="right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0" fontId="3" fillId="0" borderId="38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right" vertical="center"/>
    </xf>
    <xf numFmtId="0" fontId="3" fillId="0" borderId="23" xfId="0" applyFont="1" applyFill="1" applyBorder="1" applyAlignment="1">
      <alignment horizontal="right" vertical="center"/>
    </xf>
    <xf numFmtId="2" fontId="3" fillId="0" borderId="24" xfId="0" applyNumberFormat="1" applyFont="1" applyFill="1" applyBorder="1" applyAlignment="1">
      <alignment horizontal="right" vertical="center"/>
    </xf>
    <xf numFmtId="2" fontId="3" fillId="0" borderId="25" xfId="0" applyNumberFormat="1" applyFont="1" applyFill="1" applyBorder="1" applyAlignment="1">
      <alignment horizontal="right" vertical="center"/>
    </xf>
  </cellXfs>
  <cellStyles count="3">
    <cellStyle name="Normal" xfId="0" builtinId="0"/>
    <cellStyle name="Normal 2" xfId="2" xr:uid="{00000000-0005-0000-0000-000001000000}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66675</xdr:rowOff>
    </xdr:from>
    <xdr:to>
      <xdr:col>3</xdr:col>
      <xdr:colOff>2867025</xdr:colOff>
      <xdr:row>0</xdr:row>
      <xdr:rowOff>704850</xdr:rowOff>
    </xdr:to>
    <xdr:sp macro="" textlink="">
      <xdr:nvSpPr>
        <xdr:cNvPr id="5121" name="Text Box 6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 txBox="1">
          <a:spLocks noChangeArrowheads="1"/>
        </xdr:cNvSpPr>
      </xdr:nvSpPr>
      <xdr:spPr bwMode="auto">
        <a:xfrm>
          <a:off x="1409700" y="66675"/>
          <a:ext cx="2752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ESTADO DE MINAS GERAIS</a:t>
          </a:r>
          <a:endParaRPr lang="pt-BR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MURIAÉ</a:t>
          </a:r>
          <a:endParaRPr lang="pt-BR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CNPJ: 17.947.581/0001-76</a:t>
          </a:r>
        </a:p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Secretaria Municipal de Obras Públicas</a:t>
          </a:r>
        </a:p>
      </xdr:txBody>
    </xdr:sp>
    <xdr:clientData/>
  </xdr:twoCellAnchor>
  <xdr:twoCellAnchor>
    <xdr:from>
      <xdr:col>0</xdr:col>
      <xdr:colOff>247650</xdr:colOff>
      <xdr:row>0</xdr:row>
      <xdr:rowOff>47625</xdr:rowOff>
    </xdr:from>
    <xdr:to>
      <xdr:col>1</xdr:col>
      <xdr:colOff>885825</xdr:colOff>
      <xdr:row>0</xdr:row>
      <xdr:rowOff>933450</xdr:rowOff>
    </xdr:to>
    <xdr:pic>
      <xdr:nvPicPr>
        <xdr:cNvPr id="5134" name="Picture 4" descr="brasao 2005">
          <a:extLst>
            <a:ext uri="{FF2B5EF4-FFF2-40B4-BE49-F238E27FC236}">
              <a16:creationId xmlns:a16="http://schemas.microsoft.com/office/drawing/2014/main" id="{00000000-0008-0000-0000-00000E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0012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an%20do%20Carmo/Documents/Arlan/Trabalho/Prefeitura%20Municipal%20de%20Muria&#233;/Muro%20Newton%20Resende/Pra&#231;as%202018%20490mil%20M&#218;LTIPLA%20V3.05%20R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 refreshError="1"/>
      <sheetData sheetId="1">
        <row r="18">
          <cell r="F18" t="str">
            <v>DESONERADO</v>
          </cell>
        </row>
      </sheetData>
      <sheetData sheetId="2" refreshError="1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showZeros="0" tabSelected="1" zoomScaleNormal="100" zoomScaleSheetLayoutView="80" workbookViewId="0">
      <selection activeCell="J8" sqref="J8"/>
    </sheetView>
  </sheetViews>
  <sheetFormatPr defaultRowHeight="12.75" x14ac:dyDescent="0.2"/>
  <cols>
    <col min="1" max="1" width="7.140625" style="19" bestFit="1" customWidth="1"/>
    <col min="2" max="2" width="14" style="49" customWidth="1"/>
    <col min="3" max="3" width="14" style="19" customWidth="1"/>
    <col min="4" max="4" width="46.42578125" style="19" customWidth="1"/>
    <col min="5" max="5" width="9.140625" style="48"/>
    <col min="6" max="6" width="13.140625" style="54" bestFit="1" customWidth="1"/>
    <col min="7" max="10" width="12.28515625" style="21" customWidth="1"/>
    <col min="11" max="16384" width="9.140625" style="19"/>
  </cols>
  <sheetData>
    <row r="1" spans="1:13" ht="80.099999999999994" customHeight="1" thickBot="1" x14ac:dyDescent="0.25">
      <c r="A1" s="124"/>
      <c r="B1" s="125"/>
      <c r="C1" s="47"/>
      <c r="D1" s="122"/>
      <c r="E1" s="122"/>
      <c r="F1" s="122"/>
      <c r="G1" s="122"/>
      <c r="H1" s="122"/>
      <c r="I1" s="122"/>
      <c r="J1" s="123"/>
    </row>
    <row r="2" spans="1:13" ht="3.75" customHeight="1" thickBot="1" x14ac:dyDescent="0.25">
      <c r="A2" s="133"/>
      <c r="B2" s="133"/>
      <c r="C2" s="133"/>
      <c r="D2" s="133"/>
      <c r="E2" s="133"/>
      <c r="F2" s="133"/>
      <c r="G2" s="133"/>
      <c r="H2" s="133"/>
      <c r="I2" s="133"/>
      <c r="J2" s="133"/>
    </row>
    <row r="3" spans="1:13" ht="20.100000000000001" customHeight="1" thickBot="1" x14ac:dyDescent="0.25">
      <c r="A3" s="118" t="s">
        <v>4</v>
      </c>
      <c r="B3" s="119"/>
      <c r="C3" s="119"/>
      <c r="D3" s="119"/>
      <c r="E3" s="119"/>
      <c r="F3" s="119"/>
      <c r="G3" s="119"/>
      <c r="H3" s="119"/>
      <c r="I3" s="119"/>
      <c r="J3" s="120"/>
      <c r="M3" s="21"/>
    </row>
    <row r="4" spans="1:13" ht="3.75" customHeight="1" thickBot="1" x14ac:dyDescent="0.25">
      <c r="A4" s="3"/>
      <c r="B4" s="10"/>
      <c r="C4" s="3"/>
      <c r="D4" s="3"/>
      <c r="E4" s="3"/>
      <c r="F4" s="41"/>
      <c r="G4" s="24"/>
      <c r="H4" s="24"/>
      <c r="I4" s="24"/>
      <c r="J4" s="24"/>
    </row>
    <row r="5" spans="1:13" x14ac:dyDescent="0.2">
      <c r="A5" s="134" t="s">
        <v>102</v>
      </c>
      <c r="B5" s="135"/>
      <c r="C5" s="135"/>
      <c r="D5" s="135"/>
      <c r="E5" s="135"/>
      <c r="F5" s="136"/>
      <c r="G5" s="13" t="s">
        <v>23</v>
      </c>
      <c r="H5" s="98">
        <v>43980</v>
      </c>
      <c r="I5" s="25"/>
      <c r="J5" s="26"/>
    </row>
    <row r="6" spans="1:13" ht="17.25" customHeight="1" x14ac:dyDescent="0.2">
      <c r="A6" s="126" t="s">
        <v>101</v>
      </c>
      <c r="B6" s="127"/>
      <c r="C6" s="127"/>
      <c r="D6" s="127"/>
      <c r="E6" s="128"/>
      <c r="F6" s="137" t="s">
        <v>10</v>
      </c>
      <c r="G6" s="138"/>
      <c r="H6" s="138"/>
      <c r="I6" s="138"/>
      <c r="J6" s="139"/>
    </row>
    <row r="7" spans="1:13" ht="20.100000000000001" customHeight="1" x14ac:dyDescent="0.2">
      <c r="A7" s="132" t="s">
        <v>89</v>
      </c>
      <c r="B7" s="127"/>
      <c r="C7" s="127"/>
      <c r="D7" s="127"/>
      <c r="E7" s="128"/>
      <c r="F7" s="143" t="s">
        <v>8</v>
      </c>
      <c r="G7" s="141" t="s">
        <v>6</v>
      </c>
      <c r="H7" s="27" t="s">
        <v>11</v>
      </c>
      <c r="I7" s="27"/>
      <c r="J7" s="28" t="s">
        <v>7</v>
      </c>
    </row>
    <row r="8" spans="1:13" ht="20.100000000000001" customHeight="1" thickBot="1" x14ac:dyDescent="0.25">
      <c r="A8" s="129" t="s">
        <v>100</v>
      </c>
      <c r="B8" s="130"/>
      <c r="C8" s="130"/>
      <c r="D8" s="130"/>
      <c r="E8" s="131"/>
      <c r="F8" s="144"/>
      <c r="G8" s="142"/>
      <c r="H8" s="29" t="s">
        <v>16</v>
      </c>
      <c r="I8" s="29"/>
      <c r="J8" s="30"/>
    </row>
    <row r="9" spans="1:13" ht="3.75" customHeight="1" thickBot="1" x14ac:dyDescent="0.25">
      <c r="A9" s="121"/>
      <c r="B9" s="121"/>
      <c r="C9" s="121"/>
      <c r="D9" s="121"/>
      <c r="E9" s="121"/>
      <c r="F9" s="121"/>
      <c r="G9" s="121"/>
      <c r="H9" s="121"/>
      <c r="I9" s="121"/>
      <c r="J9" s="121"/>
    </row>
    <row r="10" spans="1:13" s="48" customFormat="1" ht="39" thickBot="1" x14ac:dyDescent="0.25">
      <c r="A10" s="1" t="s">
        <v>0</v>
      </c>
      <c r="B10" s="9" t="s">
        <v>5</v>
      </c>
      <c r="C10" s="2" t="s">
        <v>17</v>
      </c>
      <c r="D10" s="2" t="s">
        <v>1</v>
      </c>
      <c r="E10" s="2" t="s">
        <v>3</v>
      </c>
      <c r="F10" s="42" t="s">
        <v>2</v>
      </c>
      <c r="G10" s="31" t="s">
        <v>20</v>
      </c>
      <c r="H10" s="31" t="s">
        <v>21</v>
      </c>
      <c r="I10" s="32" t="s">
        <v>22</v>
      </c>
      <c r="J10" s="33" t="s">
        <v>9</v>
      </c>
    </row>
    <row r="11" spans="1:13" s="46" customFormat="1" ht="13.5" thickBot="1" x14ac:dyDescent="0.25">
      <c r="A11" s="77">
        <v>1</v>
      </c>
      <c r="B11" s="78"/>
      <c r="C11" s="79"/>
      <c r="D11" s="80" t="s">
        <v>25</v>
      </c>
      <c r="E11" s="81"/>
      <c r="F11" s="93"/>
      <c r="G11" s="82"/>
      <c r="H11" s="82"/>
      <c r="I11" s="82">
        <f>SUM(I12:I15)</f>
        <v>0</v>
      </c>
      <c r="J11" s="84">
        <f>SUM(J12:J15)</f>
        <v>0</v>
      </c>
    </row>
    <row r="12" spans="1:13" s="46" customFormat="1" ht="89.25" x14ac:dyDescent="0.2">
      <c r="A12" s="62" t="s">
        <v>18</v>
      </c>
      <c r="B12" s="85" t="s">
        <v>31</v>
      </c>
      <c r="C12" s="86" t="s">
        <v>28</v>
      </c>
      <c r="D12" s="87" t="s">
        <v>32</v>
      </c>
      <c r="E12" s="88" t="s">
        <v>33</v>
      </c>
      <c r="F12" s="89">
        <v>1</v>
      </c>
      <c r="G12" s="90"/>
      <c r="H12" s="91">
        <f>ROUND(G12*(1+$J$8),2)</f>
        <v>0</v>
      </c>
      <c r="I12" s="75">
        <f t="shared" ref="I12" si="0">ROUND(F12*G12,2)</f>
        <v>0</v>
      </c>
      <c r="J12" s="92">
        <f>ROUND(F12*H12,2)</f>
        <v>0</v>
      </c>
    </row>
    <row r="13" spans="1:13" s="46" customFormat="1" ht="25.5" x14ac:dyDescent="0.2">
      <c r="A13" s="105" t="s">
        <v>42</v>
      </c>
      <c r="B13" s="14" t="s">
        <v>90</v>
      </c>
      <c r="C13" s="59" t="s">
        <v>26</v>
      </c>
      <c r="D13" s="15" t="s">
        <v>91</v>
      </c>
      <c r="E13" s="57" t="s">
        <v>38</v>
      </c>
      <c r="F13" s="89">
        <v>32.229999999999997</v>
      </c>
      <c r="G13" s="16"/>
      <c r="H13" s="50">
        <f t="shared" ref="H13:H15" si="1">ROUND(G13*(1+$J$8),2)</f>
        <v>0</v>
      </c>
      <c r="I13" s="55">
        <f t="shared" ref="I13:I15" si="2">ROUND(F13*G13,2)</f>
        <v>0</v>
      </c>
      <c r="J13" s="51">
        <f t="shared" ref="J13:J15" si="3">ROUND(F13*H13,2)</f>
        <v>0</v>
      </c>
    </row>
    <row r="14" spans="1:13" s="46" customFormat="1" ht="38.25" x14ac:dyDescent="0.2">
      <c r="A14" s="105" t="s">
        <v>43</v>
      </c>
      <c r="B14" s="14" t="s">
        <v>47</v>
      </c>
      <c r="C14" s="59" t="s">
        <v>26</v>
      </c>
      <c r="D14" s="15" t="s">
        <v>48</v>
      </c>
      <c r="E14" s="57" t="s">
        <v>19</v>
      </c>
      <c r="F14" s="89">
        <v>3</v>
      </c>
      <c r="G14" s="16"/>
      <c r="H14" s="50">
        <f t="shared" si="1"/>
        <v>0</v>
      </c>
      <c r="I14" s="55">
        <f t="shared" si="2"/>
        <v>0</v>
      </c>
      <c r="J14" s="51">
        <f t="shared" si="3"/>
        <v>0</v>
      </c>
    </row>
    <row r="15" spans="1:13" s="46" customFormat="1" ht="26.25" thickBot="1" x14ac:dyDescent="0.25">
      <c r="A15" s="108" t="s">
        <v>50</v>
      </c>
      <c r="B15" s="14" t="s">
        <v>44</v>
      </c>
      <c r="C15" s="101" t="s">
        <v>28</v>
      </c>
      <c r="D15" s="15" t="s">
        <v>45</v>
      </c>
      <c r="E15" s="57" t="s">
        <v>46</v>
      </c>
      <c r="F15" s="106">
        <v>1</v>
      </c>
      <c r="G15" s="16"/>
      <c r="H15" s="50">
        <f t="shared" si="1"/>
        <v>0</v>
      </c>
      <c r="I15" s="50">
        <f t="shared" si="2"/>
        <v>0</v>
      </c>
      <c r="J15" s="51">
        <f t="shared" si="3"/>
        <v>0</v>
      </c>
    </row>
    <row r="16" spans="1:13" s="46" customFormat="1" ht="13.5" thickBot="1" x14ac:dyDescent="0.25">
      <c r="A16" s="77">
        <v>2</v>
      </c>
      <c r="B16" s="78"/>
      <c r="C16" s="79"/>
      <c r="D16" s="80" t="s">
        <v>53</v>
      </c>
      <c r="E16" s="81"/>
      <c r="F16" s="93"/>
      <c r="G16" s="82"/>
      <c r="H16" s="83"/>
      <c r="I16" s="94">
        <f>SUM(I17:I19)</f>
        <v>0</v>
      </c>
      <c r="J16" s="94">
        <f>SUM(J17:J19)</f>
        <v>0</v>
      </c>
    </row>
    <row r="17" spans="1:10" s="46" customFormat="1" ht="25.5" x14ac:dyDescent="0.2">
      <c r="A17" s="62" t="s">
        <v>14</v>
      </c>
      <c r="B17" s="85" t="s">
        <v>92</v>
      </c>
      <c r="C17" s="101" t="s">
        <v>54</v>
      </c>
      <c r="D17" s="87" t="s">
        <v>93</v>
      </c>
      <c r="E17" s="57" t="s">
        <v>38</v>
      </c>
      <c r="F17" s="89">
        <v>7</v>
      </c>
      <c r="G17" s="90"/>
      <c r="H17" s="91">
        <f t="shared" ref="H17" si="4">ROUND(G17*(1+$J$8),2)</f>
        <v>0</v>
      </c>
      <c r="I17" s="75">
        <f t="shared" ref="I17" si="5">ROUND(F17*G17,2)</f>
        <v>0</v>
      </c>
      <c r="J17" s="92">
        <f t="shared" ref="J17" si="6">ROUND(F17*H17,2)</f>
        <v>0</v>
      </c>
    </row>
    <row r="18" spans="1:10" s="46" customFormat="1" ht="25.5" x14ac:dyDescent="0.2">
      <c r="A18" s="103" t="s">
        <v>73</v>
      </c>
      <c r="B18" s="85" t="s">
        <v>94</v>
      </c>
      <c r="C18" s="99" t="s">
        <v>28</v>
      </c>
      <c r="D18" s="87" t="s">
        <v>95</v>
      </c>
      <c r="E18" s="57" t="s">
        <v>19</v>
      </c>
      <c r="F18" s="89">
        <v>15.96</v>
      </c>
      <c r="G18" s="90"/>
      <c r="H18" s="91">
        <f t="shared" ref="H18" si="7">ROUND(G18*(1+$J$8),2)</f>
        <v>0</v>
      </c>
      <c r="I18" s="50">
        <f t="shared" ref="I18" si="8">ROUND(F18*G18,2)</f>
        <v>0</v>
      </c>
      <c r="J18" s="92">
        <f t="shared" ref="J18" si="9">ROUND(F18*H18,2)</f>
        <v>0</v>
      </c>
    </row>
    <row r="19" spans="1:10" s="46" customFormat="1" ht="39" thickBot="1" x14ac:dyDescent="0.25">
      <c r="A19" s="104" t="s">
        <v>74</v>
      </c>
      <c r="B19" s="85" t="s">
        <v>75</v>
      </c>
      <c r="C19" s="101" t="s">
        <v>54</v>
      </c>
      <c r="D19" s="87" t="s">
        <v>78</v>
      </c>
      <c r="E19" s="57" t="s">
        <v>34</v>
      </c>
      <c r="F19" s="89">
        <v>8.4</v>
      </c>
      <c r="G19" s="90"/>
      <c r="H19" s="91">
        <f t="shared" ref="H19" si="10">ROUND(G19*(1+$J$8),2)</f>
        <v>0</v>
      </c>
      <c r="I19" s="50">
        <f t="shared" ref="I19" si="11">ROUND(F19*G19,2)</f>
        <v>0</v>
      </c>
      <c r="J19" s="92">
        <f t="shared" ref="J19" si="12">ROUND(F19*H19,2)</f>
        <v>0</v>
      </c>
    </row>
    <row r="20" spans="1:10" s="46" customFormat="1" ht="13.5" thickBot="1" x14ac:dyDescent="0.25">
      <c r="A20" s="77">
        <v>3</v>
      </c>
      <c r="B20" s="78"/>
      <c r="C20" s="79"/>
      <c r="D20" s="80" t="s">
        <v>49</v>
      </c>
      <c r="E20" s="81"/>
      <c r="F20" s="93"/>
      <c r="G20" s="82"/>
      <c r="H20" s="83"/>
      <c r="I20" s="82">
        <f>SUM(I21:I23)</f>
        <v>0</v>
      </c>
      <c r="J20" s="94">
        <f>SUM(J21:J23)</f>
        <v>0</v>
      </c>
    </row>
    <row r="21" spans="1:10" s="46" customFormat="1" ht="76.5" x14ac:dyDescent="0.2">
      <c r="A21" s="97" t="s">
        <v>15</v>
      </c>
      <c r="B21" s="85" t="s">
        <v>76</v>
      </c>
      <c r="C21" s="95" t="s">
        <v>26</v>
      </c>
      <c r="D21" s="87" t="s">
        <v>77</v>
      </c>
      <c r="E21" s="57" t="s">
        <v>34</v>
      </c>
      <c r="F21" s="89">
        <v>31.29</v>
      </c>
      <c r="G21" s="90"/>
      <c r="H21" s="91">
        <f>ROUND(G21*(1+$J$8),2)</f>
        <v>0</v>
      </c>
      <c r="I21" s="75">
        <f t="shared" ref="I21" si="13">ROUND(F21*G21,2)</f>
        <v>0</v>
      </c>
      <c r="J21" s="92">
        <f>ROUND(F21*H21,2)</f>
        <v>0</v>
      </c>
    </row>
    <row r="22" spans="1:10" s="46" customFormat="1" ht="62.25" customHeight="1" x14ac:dyDescent="0.2">
      <c r="A22" s="103" t="s">
        <v>36</v>
      </c>
      <c r="B22" s="63" t="s">
        <v>56</v>
      </c>
      <c r="C22" s="95" t="s">
        <v>26</v>
      </c>
      <c r="D22" s="64" t="s">
        <v>79</v>
      </c>
      <c r="E22" s="57" t="s">
        <v>34</v>
      </c>
      <c r="F22" s="89">
        <v>19.53</v>
      </c>
      <c r="G22" s="66"/>
      <c r="H22" s="69">
        <f t="shared" ref="H22:H23" si="14">ROUND(G22*(1+$J$8),2)</f>
        <v>0</v>
      </c>
      <c r="I22" s="55">
        <f t="shared" ref="I22:I23" si="15">ROUND(F22*G22,2)</f>
        <v>0</v>
      </c>
      <c r="J22" s="51">
        <f t="shared" ref="J22:J23" si="16">ROUND(F22*H22,2)</f>
        <v>0</v>
      </c>
    </row>
    <row r="23" spans="1:10" s="46" customFormat="1" ht="37.5" customHeight="1" thickBot="1" x14ac:dyDescent="0.25">
      <c r="A23" s="103" t="s">
        <v>37</v>
      </c>
      <c r="B23" s="14" t="s">
        <v>57</v>
      </c>
      <c r="C23" s="101" t="s">
        <v>26</v>
      </c>
      <c r="D23" s="15" t="s">
        <v>58</v>
      </c>
      <c r="E23" s="57" t="s">
        <v>34</v>
      </c>
      <c r="F23" s="89">
        <v>19.53</v>
      </c>
      <c r="G23" s="16"/>
      <c r="H23" s="56">
        <f t="shared" si="14"/>
        <v>0</v>
      </c>
      <c r="I23" s="50">
        <f t="shared" si="15"/>
        <v>0</v>
      </c>
      <c r="J23" s="51">
        <f t="shared" si="16"/>
        <v>0</v>
      </c>
    </row>
    <row r="24" spans="1:10" s="46" customFormat="1" ht="13.5" thickBot="1" x14ac:dyDescent="0.25">
      <c r="A24" s="77">
        <v>4</v>
      </c>
      <c r="B24" s="78"/>
      <c r="C24" s="79"/>
      <c r="D24" s="80" t="s">
        <v>59</v>
      </c>
      <c r="E24" s="81"/>
      <c r="F24" s="93"/>
      <c r="G24" s="82"/>
      <c r="H24" s="83"/>
      <c r="I24" s="82">
        <f>SUM(I25:I29)</f>
        <v>0</v>
      </c>
      <c r="J24" s="94">
        <f>SUM(J25:J29)</f>
        <v>0</v>
      </c>
    </row>
    <row r="25" spans="1:10" s="46" customFormat="1" ht="51" x14ac:dyDescent="0.2">
      <c r="A25" s="103" t="s">
        <v>39</v>
      </c>
      <c r="B25" s="85" t="s">
        <v>80</v>
      </c>
      <c r="C25" s="99" t="s">
        <v>28</v>
      </c>
      <c r="D25" s="87" t="s">
        <v>81</v>
      </c>
      <c r="E25" s="57" t="s">
        <v>34</v>
      </c>
      <c r="F25" s="89">
        <v>4.2</v>
      </c>
      <c r="G25" s="90"/>
      <c r="H25" s="91">
        <f t="shared" ref="H25" si="17">ROUND(G25*(1+$J$8),2)</f>
        <v>0</v>
      </c>
      <c r="I25" s="50">
        <f t="shared" ref="I25" si="18">ROUND(F25*G25,2)</f>
        <v>0</v>
      </c>
      <c r="J25" s="92">
        <f t="shared" ref="J25" si="19">ROUND(F25*H25,2)</f>
        <v>0</v>
      </c>
    </row>
    <row r="26" spans="1:10" s="46" customFormat="1" ht="51" x14ac:dyDescent="0.2">
      <c r="A26" s="104" t="s">
        <v>60</v>
      </c>
      <c r="B26" s="14" t="s">
        <v>82</v>
      </c>
      <c r="C26" s="99" t="s">
        <v>28</v>
      </c>
      <c r="D26" s="15" t="s">
        <v>83</v>
      </c>
      <c r="E26" s="57" t="s">
        <v>34</v>
      </c>
      <c r="F26" s="89">
        <v>25.2</v>
      </c>
      <c r="G26" s="16"/>
      <c r="H26" s="50">
        <f t="shared" ref="H26" si="20">ROUND(G26*(1+$J$8),2)</f>
        <v>0</v>
      </c>
      <c r="I26" s="55">
        <f t="shared" ref="I26" si="21">ROUND(F26*G26,2)</f>
        <v>0</v>
      </c>
      <c r="J26" s="51">
        <f t="shared" ref="J26" si="22">ROUND(F26*H26,2)</f>
        <v>0</v>
      </c>
    </row>
    <row r="27" spans="1:10" s="46" customFormat="1" ht="25.5" x14ac:dyDescent="0.2">
      <c r="A27" s="104" t="s">
        <v>61</v>
      </c>
      <c r="B27" s="63" t="s">
        <v>85</v>
      </c>
      <c r="C27" s="99" t="s">
        <v>26</v>
      </c>
      <c r="D27" s="64" t="s">
        <v>86</v>
      </c>
      <c r="E27" s="102" t="s">
        <v>38</v>
      </c>
      <c r="F27" s="89">
        <v>32.4</v>
      </c>
      <c r="G27" s="66"/>
      <c r="H27" s="55">
        <f t="shared" ref="H27:H29" si="23">ROUND(G27*(1+$J$8),2)</f>
        <v>0</v>
      </c>
      <c r="I27" s="55">
        <f t="shared" ref="I27:I29" si="24">ROUND(F27*G27,2)</f>
        <v>0</v>
      </c>
      <c r="J27" s="67">
        <f t="shared" ref="J27:J29" si="25">ROUND(F27*H27,2)</f>
        <v>0</v>
      </c>
    </row>
    <row r="28" spans="1:10" s="46" customFormat="1" ht="51" x14ac:dyDescent="0.2">
      <c r="A28" s="104" t="s">
        <v>62</v>
      </c>
      <c r="B28" s="63" t="s">
        <v>87</v>
      </c>
      <c r="C28" s="99" t="s">
        <v>28</v>
      </c>
      <c r="D28" s="64" t="s">
        <v>88</v>
      </c>
      <c r="E28" s="102" t="s">
        <v>34</v>
      </c>
      <c r="F28" s="89">
        <v>6.3</v>
      </c>
      <c r="G28" s="66"/>
      <c r="H28" s="55">
        <f t="shared" si="23"/>
        <v>0</v>
      </c>
      <c r="I28" s="55">
        <f t="shared" si="24"/>
        <v>0</v>
      </c>
      <c r="J28" s="67">
        <f t="shared" si="25"/>
        <v>0</v>
      </c>
    </row>
    <row r="29" spans="1:10" s="46" customFormat="1" ht="26.25" thickBot="1" x14ac:dyDescent="0.25">
      <c r="A29" s="104" t="s">
        <v>84</v>
      </c>
      <c r="B29" s="63" t="s">
        <v>63</v>
      </c>
      <c r="C29" s="95" t="s">
        <v>26</v>
      </c>
      <c r="D29" s="64" t="s">
        <v>64</v>
      </c>
      <c r="E29" s="65" t="s">
        <v>19</v>
      </c>
      <c r="F29" s="89">
        <v>21.94</v>
      </c>
      <c r="G29" s="66"/>
      <c r="H29" s="55">
        <f t="shared" si="23"/>
        <v>0</v>
      </c>
      <c r="I29" s="55">
        <f t="shared" si="24"/>
        <v>0</v>
      </c>
      <c r="J29" s="67">
        <f t="shared" si="25"/>
        <v>0</v>
      </c>
    </row>
    <row r="30" spans="1:10" s="46" customFormat="1" ht="13.5" thickBot="1" x14ac:dyDescent="0.25">
      <c r="A30" s="77">
        <v>5</v>
      </c>
      <c r="B30" s="78"/>
      <c r="C30" s="79"/>
      <c r="D30" s="80" t="s">
        <v>65</v>
      </c>
      <c r="E30" s="81"/>
      <c r="F30" s="93"/>
      <c r="G30" s="82"/>
      <c r="H30" s="83"/>
      <c r="I30" s="82">
        <f>SUM(I31:I32)</f>
        <v>0</v>
      </c>
      <c r="J30" s="94">
        <f>SUM(J31:J33)</f>
        <v>0</v>
      </c>
    </row>
    <row r="31" spans="1:10" s="46" customFormat="1" ht="76.5" x14ac:dyDescent="0.2">
      <c r="A31" s="105" t="s">
        <v>40</v>
      </c>
      <c r="B31" s="85" t="s">
        <v>68</v>
      </c>
      <c r="C31" s="101" t="s">
        <v>26</v>
      </c>
      <c r="D31" s="87" t="s">
        <v>72</v>
      </c>
      <c r="E31" s="88" t="s">
        <v>38</v>
      </c>
      <c r="F31" s="89">
        <v>7</v>
      </c>
      <c r="G31" s="90"/>
      <c r="H31" s="91">
        <f t="shared" ref="H31" si="26">ROUND(G31*(1+$J$8),2)</f>
        <v>0</v>
      </c>
      <c r="I31" s="75">
        <f t="shared" ref="I31" si="27">ROUND(F31*G31,2)</f>
        <v>0</v>
      </c>
      <c r="J31" s="92">
        <f t="shared" ref="J31" si="28">ROUND(F31*H31,2)</f>
        <v>0</v>
      </c>
    </row>
    <row r="32" spans="1:10" s="46" customFormat="1" ht="38.25" x14ac:dyDescent="0.2">
      <c r="A32" s="105" t="s">
        <v>66</v>
      </c>
      <c r="B32" s="14" t="s">
        <v>69</v>
      </c>
      <c r="C32" s="101" t="s">
        <v>26</v>
      </c>
      <c r="D32" s="15" t="s">
        <v>70</v>
      </c>
      <c r="E32" s="88" t="s">
        <v>38</v>
      </c>
      <c r="F32" s="89">
        <v>7</v>
      </c>
      <c r="G32" s="16"/>
      <c r="H32" s="50">
        <f t="shared" ref="H32" si="29">ROUND(G32*(1+$J$8),2)</f>
        <v>0</v>
      </c>
      <c r="I32" s="55">
        <f t="shared" ref="I32" si="30">ROUND(F32*G32,2)</f>
        <v>0</v>
      </c>
      <c r="J32" s="51">
        <f t="shared" ref="J32" si="31">ROUND(F32*H32,2)</f>
        <v>0</v>
      </c>
    </row>
    <row r="33" spans="1:10" s="46" customFormat="1" ht="51.75" thickBot="1" x14ac:dyDescent="0.25">
      <c r="A33" s="107" t="s">
        <v>67</v>
      </c>
      <c r="B33" s="70" t="s">
        <v>96</v>
      </c>
      <c r="C33" s="100" t="s">
        <v>54</v>
      </c>
      <c r="D33" s="64" t="s">
        <v>97</v>
      </c>
      <c r="E33" s="102" t="s">
        <v>19</v>
      </c>
      <c r="F33" s="89">
        <v>15.96</v>
      </c>
      <c r="G33" s="66"/>
      <c r="H33" s="55">
        <f t="shared" ref="H33" si="32">ROUND(G33*(1+$J$8),2)</f>
        <v>0</v>
      </c>
      <c r="I33" s="55">
        <f t="shared" ref="I33" si="33">ROUND(F33*G33,2)</f>
        <v>0</v>
      </c>
      <c r="J33" s="67">
        <f t="shared" ref="J33" si="34">ROUND(F33*H33,2)</f>
        <v>0</v>
      </c>
    </row>
    <row r="34" spans="1:10" s="46" customFormat="1" ht="13.5" thickBot="1" x14ac:dyDescent="0.25">
      <c r="A34" s="77">
        <v>6</v>
      </c>
      <c r="B34" s="78"/>
      <c r="C34" s="79"/>
      <c r="D34" s="80" t="s">
        <v>52</v>
      </c>
      <c r="E34" s="81"/>
      <c r="F34" s="93"/>
      <c r="G34" s="82"/>
      <c r="H34" s="83"/>
      <c r="I34" s="82">
        <f>SUM(I35:I35)</f>
        <v>0</v>
      </c>
      <c r="J34" s="94">
        <f>SUM(J35:J35)</f>
        <v>0</v>
      </c>
    </row>
    <row r="35" spans="1:10" s="46" customFormat="1" ht="13.5" thickBot="1" x14ac:dyDescent="0.25">
      <c r="A35" s="97" t="s">
        <v>41</v>
      </c>
      <c r="B35" s="70" t="s">
        <v>98</v>
      </c>
      <c r="C35" s="100" t="s">
        <v>54</v>
      </c>
      <c r="D35" s="87" t="s">
        <v>99</v>
      </c>
      <c r="E35" s="88" t="s">
        <v>38</v>
      </c>
      <c r="F35" s="89">
        <v>7</v>
      </c>
      <c r="G35" s="16"/>
      <c r="H35" s="91">
        <f t="shared" ref="H35" si="35">ROUND(G35*(1+$J$8),2)</f>
        <v>0</v>
      </c>
      <c r="I35" s="75">
        <f t="shared" ref="I35" si="36">ROUND(F35*G35,2)</f>
        <v>0</v>
      </c>
      <c r="J35" s="92">
        <f t="shared" ref="J35" si="37">ROUND(F35*H35,2)</f>
        <v>0</v>
      </c>
    </row>
    <row r="36" spans="1:10" s="46" customFormat="1" ht="13.5" thickBot="1" x14ac:dyDescent="0.25">
      <c r="A36" s="77">
        <v>7</v>
      </c>
      <c r="B36" s="78"/>
      <c r="C36" s="79"/>
      <c r="D36" s="80" t="s">
        <v>35</v>
      </c>
      <c r="E36" s="81"/>
      <c r="F36" s="81"/>
      <c r="G36" s="82"/>
      <c r="H36" s="83"/>
      <c r="I36" s="82">
        <f>SUM(I37)</f>
        <v>0</v>
      </c>
      <c r="J36" s="84">
        <f>SUM(J37)</f>
        <v>0</v>
      </c>
    </row>
    <row r="37" spans="1:10" s="46" customFormat="1" ht="26.25" thickBot="1" x14ac:dyDescent="0.25">
      <c r="A37" s="96" t="s">
        <v>51</v>
      </c>
      <c r="B37" s="70" t="s">
        <v>55</v>
      </c>
      <c r="C37" s="100" t="s">
        <v>54</v>
      </c>
      <c r="D37" s="71" t="s">
        <v>71</v>
      </c>
      <c r="E37" s="72" t="s">
        <v>19</v>
      </c>
      <c r="F37" s="73">
        <v>15.96</v>
      </c>
      <c r="G37" s="74"/>
      <c r="H37" s="75">
        <f t="shared" ref="H37" si="38">ROUND(G37*(1+$J$8),2)</f>
        <v>0</v>
      </c>
      <c r="I37" s="75">
        <f t="shared" ref="I37" si="39">ROUND(F37*G37,2)</f>
        <v>0</v>
      </c>
      <c r="J37" s="76">
        <f t="shared" ref="J37" si="40">ROUND(F37*H37,2)</f>
        <v>0</v>
      </c>
    </row>
    <row r="38" spans="1:10" ht="13.5" thickBot="1" x14ac:dyDescent="0.25">
      <c r="A38" s="109" t="s">
        <v>24</v>
      </c>
      <c r="B38" s="110"/>
      <c r="C38" s="110"/>
      <c r="D38" s="110"/>
      <c r="E38" s="110"/>
      <c r="F38" s="110"/>
      <c r="G38" s="110"/>
      <c r="H38" s="111"/>
      <c r="I38" s="68">
        <f>I36+I34+I30+I24+I20+I16+I11</f>
        <v>0</v>
      </c>
      <c r="J38" s="68">
        <f>J36+J34+J30+J24+J20+J16+J11</f>
        <v>0</v>
      </c>
    </row>
    <row r="39" spans="1:10" x14ac:dyDescent="0.2">
      <c r="A39" s="4"/>
      <c r="B39" s="11"/>
      <c r="C39" s="5"/>
      <c r="D39" s="5"/>
      <c r="E39" s="22"/>
      <c r="F39" s="43"/>
      <c r="G39" s="34"/>
      <c r="H39" s="34"/>
      <c r="I39" s="34"/>
      <c r="J39" s="52"/>
    </row>
    <row r="40" spans="1:10" ht="14.25" customHeight="1" x14ac:dyDescent="0.2">
      <c r="A40" s="6"/>
      <c r="B40" s="12"/>
      <c r="C40" s="7"/>
      <c r="D40" s="7"/>
      <c r="E40" s="23"/>
      <c r="F40" s="44"/>
      <c r="G40" s="35"/>
      <c r="H40" s="35"/>
      <c r="I40" s="35"/>
      <c r="J40" s="40"/>
    </row>
    <row r="41" spans="1:10" x14ac:dyDescent="0.2">
      <c r="A41" s="6"/>
      <c r="B41" s="20"/>
      <c r="C41" s="58"/>
      <c r="D41" s="60"/>
      <c r="E41" s="23"/>
      <c r="F41" s="45"/>
      <c r="G41" s="53"/>
      <c r="H41" s="36"/>
      <c r="I41" s="37"/>
      <c r="J41" s="38"/>
    </row>
    <row r="42" spans="1:10" x14ac:dyDescent="0.2">
      <c r="A42" s="8"/>
      <c r="B42" s="17"/>
      <c r="C42" s="18"/>
      <c r="D42" s="58" t="s">
        <v>29</v>
      </c>
      <c r="E42" s="61"/>
      <c r="F42" s="140" t="s">
        <v>12</v>
      </c>
      <c r="G42" s="140"/>
      <c r="H42" s="140"/>
      <c r="I42" s="39"/>
      <c r="J42" s="40"/>
    </row>
    <row r="43" spans="1:10" x14ac:dyDescent="0.2">
      <c r="A43" s="8"/>
      <c r="B43" s="20"/>
      <c r="C43" s="58"/>
      <c r="D43" s="58" t="s">
        <v>30</v>
      </c>
      <c r="E43" s="61"/>
      <c r="F43" s="140" t="s">
        <v>13</v>
      </c>
      <c r="G43" s="140"/>
      <c r="H43" s="140"/>
      <c r="I43" s="39"/>
      <c r="J43" s="40"/>
    </row>
    <row r="44" spans="1:10" ht="22.5" customHeight="1" x14ac:dyDescent="0.2">
      <c r="A44" s="112" t="s">
        <v>27</v>
      </c>
      <c r="B44" s="113"/>
      <c r="C44" s="113"/>
      <c r="D44" s="113"/>
      <c r="E44" s="113"/>
      <c r="F44" s="113"/>
      <c r="G44" s="113"/>
      <c r="H44" s="113"/>
      <c r="I44" s="113"/>
      <c r="J44" s="114"/>
    </row>
    <row r="45" spans="1:10" ht="18.75" customHeight="1" thickBot="1" x14ac:dyDescent="0.25">
      <c r="A45" s="115"/>
      <c r="B45" s="116"/>
      <c r="C45" s="116"/>
      <c r="D45" s="116"/>
      <c r="E45" s="116"/>
      <c r="F45" s="116"/>
      <c r="G45" s="116"/>
      <c r="H45" s="116"/>
      <c r="I45" s="116"/>
      <c r="J45" s="117"/>
    </row>
  </sheetData>
  <mergeCells count="16">
    <mergeCell ref="A38:H38"/>
    <mergeCell ref="A44:J45"/>
    <mergeCell ref="A3:J3"/>
    <mergeCell ref="A9:J9"/>
    <mergeCell ref="D1:J1"/>
    <mergeCell ref="A1:B1"/>
    <mergeCell ref="A6:E6"/>
    <mergeCell ref="A8:E8"/>
    <mergeCell ref="A7:E7"/>
    <mergeCell ref="A2:J2"/>
    <mergeCell ref="A5:F5"/>
    <mergeCell ref="F6:J6"/>
    <mergeCell ref="F42:H42"/>
    <mergeCell ref="F43:H43"/>
    <mergeCell ref="G7:G8"/>
    <mergeCell ref="F7:F8"/>
  </mergeCells>
  <phoneticPr fontId="2" type="noConversion"/>
  <printOptions horizontalCentered="1"/>
  <pageMargins left="0.25" right="0.25" top="0.75" bottom="0.75" header="0.3" footer="0.3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 Orcamentaria</vt:lpstr>
      <vt:lpstr>'Planilha Orcamentaria'!Titulos_de_impressao</vt:lpstr>
    </vt:vector>
  </TitlesOfParts>
  <Company>Setop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Setop</dc:creator>
  <cp:lastModifiedBy>Arlan do Carmo</cp:lastModifiedBy>
  <cp:lastPrinted>2020-05-29T13:25:20Z</cp:lastPrinted>
  <dcterms:created xsi:type="dcterms:W3CDTF">2006-09-22T13:55:22Z</dcterms:created>
  <dcterms:modified xsi:type="dcterms:W3CDTF">2020-05-29T20:34:48Z</dcterms:modified>
</cp:coreProperties>
</file>