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5" windowWidth="11355" windowHeight="8445"/>
  </bookViews>
  <sheets>
    <sheet name="Planilha Orcamentaria" sheetId="6" r:id="rId1"/>
  </sheets>
  <externalReferences>
    <externalReference r:id="rId2"/>
  </externalReferences>
  <definedNames>
    <definedName name="_xlnm.Print_Area" localSheetId="0">'Planilha Orcamentaria'!$A$1:$K$89</definedName>
    <definedName name="BDI.Opcao" hidden="1">[1]DADOS!$F$18</definedName>
    <definedName name="BDI.TipoObra" hidden="1">[1]BDI!$A$138:$A$146</definedName>
    <definedName name="DESONERACAO" hidden="1">IF(OR(Import.Desoneracao="DESONERADO",Import.Desoneracao="SIM"),"SIM","NÃO")</definedName>
    <definedName name="Import.Desoneracao" hidden="1">OFFSET([1]DADOS!$G$18,0,-1)</definedName>
    <definedName name="ORÇAMENTO.BancoRef" hidden="1">'Planilha Orcamentaria'!$G$8</definedName>
    <definedName name="REFERENCIA.Descricao" hidden="1">IF(ISNUMBER('Planilha Orcamentaria'!$AA1),OFFSET(INDIRECT(ORÇAMENTO.BancoRef),'Planilha Orcamentaria'!$AA1-1,3,1),'Planilha Orcamentaria'!$AA1)</definedName>
    <definedName name="_xlnm.Print_Titles" localSheetId="0">'Planilha Orcamentaria'!$1:$10</definedName>
  </definedNames>
  <calcPr calcId="125725"/>
</workbook>
</file>

<file path=xl/calcChain.xml><?xml version="1.0" encoding="utf-8"?>
<calcChain xmlns="http://schemas.openxmlformats.org/spreadsheetml/2006/main">
  <c r="J65" i="6"/>
  <c r="J55" l="1"/>
  <c r="J56" l="1"/>
  <c r="J54"/>
  <c r="J53"/>
  <c r="J52"/>
  <c r="J51"/>
  <c r="J50" l="1"/>
  <c r="J75" l="1"/>
  <c r="J77"/>
  <c r="J76"/>
  <c r="J74" l="1"/>
  <c r="J37"/>
  <c r="J29"/>
  <c r="J73"/>
  <c r="J72" l="1"/>
  <c r="J71"/>
  <c r="J70"/>
  <c r="J69"/>
  <c r="J64"/>
  <c r="J61" l="1"/>
  <c r="J60"/>
  <c r="J59"/>
  <c r="J46" l="1"/>
  <c r="J43" l="1"/>
  <c r="J42"/>
  <c r="J41"/>
  <c r="J40"/>
  <c r="J39"/>
  <c r="J38"/>
  <c r="J34" l="1"/>
  <c r="J27" l="1"/>
  <c r="J26"/>
  <c r="J25"/>
  <c r="J24"/>
  <c r="J23"/>
  <c r="J22"/>
  <c r="J21"/>
  <c r="J20"/>
  <c r="J19"/>
  <c r="J68" l="1"/>
  <c r="J81" l="1"/>
  <c r="J80" s="1"/>
  <c r="J18" l="1"/>
  <c r="J79" l="1"/>
  <c r="J33" l="1"/>
  <c r="J63"/>
  <c r="J62" s="1"/>
  <c r="J49"/>
  <c r="J48"/>
  <c r="J45"/>
  <c r="J44" s="1"/>
  <c r="J17"/>
  <c r="J47" l="1"/>
  <c r="J31"/>
  <c r="J58"/>
  <c r="J57" l="1"/>
  <c r="J32" l="1"/>
  <c r="J30"/>
  <c r="J28" l="1"/>
  <c r="J14"/>
  <c r="J13"/>
  <c r="J36"/>
  <c r="J67" l="1"/>
  <c r="J66" s="1"/>
  <c r="J16" l="1"/>
  <c r="J15"/>
  <c r="J12"/>
  <c r="J11" l="1"/>
  <c r="I55" l="1"/>
  <c r="K55" s="1"/>
  <c r="I65"/>
  <c r="K65" s="1"/>
  <c r="I75"/>
  <c r="K75" s="1"/>
  <c r="I56"/>
  <c r="K56" s="1"/>
  <c r="I53"/>
  <c r="K53" s="1"/>
  <c r="I52"/>
  <c r="K52" s="1"/>
  <c r="I54"/>
  <c r="K54" s="1"/>
  <c r="I51"/>
  <c r="K51" s="1"/>
  <c r="I76"/>
  <c r="K76" s="1"/>
  <c r="I77"/>
  <c r="K77" s="1"/>
  <c r="I37"/>
  <c r="K37" s="1"/>
  <c r="I74"/>
  <c r="K74" s="1"/>
  <c r="I73"/>
  <c r="K73" s="1"/>
  <c r="I29"/>
  <c r="K29" s="1"/>
  <c r="I72"/>
  <c r="K72" s="1"/>
  <c r="I71"/>
  <c r="K71" s="1"/>
  <c r="I70"/>
  <c r="K70" s="1"/>
  <c r="I69"/>
  <c r="K69" s="1"/>
  <c r="I64"/>
  <c r="K64" s="1"/>
  <c r="I46"/>
  <c r="K46" s="1"/>
  <c r="I61"/>
  <c r="K61" s="1"/>
  <c r="I60"/>
  <c r="K60" s="1"/>
  <c r="I59"/>
  <c r="K59" s="1"/>
  <c r="I43"/>
  <c r="K43" s="1"/>
  <c r="I42"/>
  <c r="K42" s="1"/>
  <c r="I41"/>
  <c r="K41" s="1"/>
  <c r="I40"/>
  <c r="K40" s="1"/>
  <c r="I39"/>
  <c r="K39" s="1"/>
  <c r="I38"/>
  <c r="K38" s="1"/>
  <c r="I34"/>
  <c r="K34" s="1"/>
  <c r="I27"/>
  <c r="K27" s="1"/>
  <c r="I26"/>
  <c r="K26" s="1"/>
  <c r="I25"/>
  <c r="K25" s="1"/>
  <c r="I24"/>
  <c r="K24" s="1"/>
  <c r="I23"/>
  <c r="K23" s="1"/>
  <c r="I22"/>
  <c r="K22" s="1"/>
  <c r="I21"/>
  <c r="K21" s="1"/>
  <c r="I20"/>
  <c r="K20" s="1"/>
  <c r="I19"/>
  <c r="K19" s="1"/>
  <c r="I68"/>
  <c r="K68" s="1"/>
  <c r="I81"/>
  <c r="K81" s="1"/>
  <c r="K80" s="1"/>
  <c r="I79"/>
  <c r="K79" s="1"/>
  <c r="I63"/>
  <c r="K63" s="1"/>
  <c r="I48"/>
  <c r="K48" s="1"/>
  <c r="I49"/>
  <c r="K49" s="1"/>
  <c r="I45"/>
  <c r="K45" s="1"/>
  <c r="I33"/>
  <c r="K33" s="1"/>
  <c r="I17"/>
  <c r="K17" s="1"/>
  <c r="I31"/>
  <c r="K31" s="1"/>
  <c r="I58"/>
  <c r="K58" s="1"/>
  <c r="I32"/>
  <c r="K32" s="1"/>
  <c r="I30"/>
  <c r="K30" s="1"/>
  <c r="I36"/>
  <c r="K36" s="1"/>
  <c r="I14"/>
  <c r="K14" s="1"/>
  <c r="I13"/>
  <c r="K13" s="1"/>
  <c r="I67"/>
  <c r="K67" s="1"/>
  <c r="I12"/>
  <c r="K12" s="1"/>
  <c r="I15"/>
  <c r="K15" s="1"/>
  <c r="I16"/>
  <c r="K16" s="1"/>
  <c r="J35"/>
  <c r="K62" l="1"/>
  <c r="K50"/>
  <c r="K66"/>
  <c r="K28"/>
  <c r="K57"/>
  <c r="K44"/>
  <c r="K47"/>
  <c r="K18"/>
  <c r="K35"/>
  <c r="K11"/>
  <c r="J78"/>
  <c r="J82" s="1"/>
  <c r="K78" l="1"/>
  <c r="K82" s="1"/>
</calcChain>
</file>

<file path=xl/sharedStrings.xml><?xml version="1.0" encoding="utf-8"?>
<sst xmlns="http://schemas.openxmlformats.org/spreadsheetml/2006/main" count="332" uniqueCount="223">
  <si>
    <t>ITEM</t>
  </si>
  <si>
    <t>DESCRIÇÃO</t>
  </si>
  <si>
    <t>QUANTIDADE</t>
  </si>
  <si>
    <t>UNIDADE</t>
  </si>
  <si>
    <t>PLANILHA ORÇAMENTÁRIA DE CUSTOS</t>
  </si>
  <si>
    <t>CÓDIGO</t>
  </si>
  <si>
    <t>DIRETA</t>
  </si>
  <si>
    <t>INDIRETA</t>
  </si>
  <si>
    <t>(    )</t>
  </si>
  <si>
    <t>PREÇO TOTAL</t>
  </si>
  <si>
    <t xml:space="preserve">FORMA DE EXECUÇÃO: </t>
  </si>
  <si>
    <t>(  x  )</t>
  </si>
  <si>
    <t>2.1</t>
  </si>
  <si>
    <t>BDI</t>
  </si>
  <si>
    <t>FONTE</t>
  </si>
  <si>
    <t>3.3</t>
  </si>
  <si>
    <t>1.1</t>
  </si>
  <si>
    <t>2.2</t>
  </si>
  <si>
    <t>3.2</t>
  </si>
  <si>
    <t>M</t>
  </si>
  <si>
    <t>M2</t>
  </si>
  <si>
    <t>PREÇO UNITÁRIO S/ BDI</t>
  </si>
  <si>
    <t>PREÇO UNITÁRIO C/ BDI</t>
  </si>
  <si>
    <t>PREÇO TOTAL S/ BDI</t>
  </si>
  <si>
    <t>DATA:</t>
  </si>
  <si>
    <t>TOTAL GERAL</t>
  </si>
  <si>
    <t>SERVIÇOS PRELIMINARES</t>
  </si>
  <si>
    <t>COMPLEMENTOS</t>
  </si>
  <si>
    <t>UNID.</t>
  </si>
  <si>
    <t>LIMPEZA FINAL</t>
  </si>
  <si>
    <t>SINAPI</t>
  </si>
  <si>
    <t>COMP 003</t>
  </si>
  <si>
    <t>Internet: www.muriae.mg.gov.br / Telefone: (32) 3696-3362
Centro Administrativo Municipal Presidente Tancredo Neves - 2º andar
Av. Maestro Sansão, nº 236 - Centro - CEP 36880-000 - Muriaé - MG</t>
  </si>
  <si>
    <t>COMP 004</t>
  </si>
  <si>
    <t>COMP 005</t>
  </si>
  <si>
    <t>COMP 006</t>
  </si>
  <si>
    <t>COMP 007</t>
  </si>
  <si>
    <t>SETOP</t>
  </si>
  <si>
    <t>IIO-PLA-005</t>
  </si>
  <si>
    <t>FORNECIMENTO E COLOCAÇÃO DE PLACA DE OBRA EM CHAPA GALVANIZADA (3,00 X 1,5 0 M) - EM CHAPA GALVANIZADA 0,26 AFIXADAS COM REBITES 540 E PARAFUSOS 3/8, EM ESTRUTURA
METÁLICA VIGA U 2" ENRIJECIDA COM METALON 20 X 20, SUPORTE EM EUCALIPTO AUTOCLAVADO PINTADAS</t>
  </si>
  <si>
    <t>1.3</t>
  </si>
  <si>
    <t>1.4</t>
  </si>
  <si>
    <t>IIO-TAP-026</t>
  </si>
  <si>
    <t>TAPUME COM TELA DE POLIETILENO</t>
  </si>
  <si>
    <t>IIO-SAN-005</t>
  </si>
  <si>
    <t>BANHEIRO QUÍMICO 110 X 120 X 230 CM COM MANUTENÇÃO</t>
  </si>
  <si>
    <t>MÊS</t>
  </si>
  <si>
    <t>1.5</t>
  </si>
  <si>
    <t>93584</t>
  </si>
  <si>
    <t>EXECUÇÃO DE DEPÓSITO EM CANTEIRO DE OBRA EM CHAPA DE MADEIRA COMPENSADA, NÃO INCLUSO MOBILIÁRIO. AF_04/2016</t>
  </si>
  <si>
    <t>1.6</t>
  </si>
  <si>
    <t>M3</t>
  </si>
  <si>
    <t>TRABALHOS EM TERRA</t>
  </si>
  <si>
    <t>CCU</t>
  </si>
  <si>
    <t>LIXEIRA DUPLA COM CAPACIDADE VOLUMÉTRICA DE 60L</t>
  </si>
  <si>
    <t>CHAPISCO COM ARGAMASSA, TRAÇO 1:3 (CIMENTO E AREIA), ESP.5MM, APLICADO EM ALVENARIA/ESTRUTURA DE CONCRETO COM
COLHER, PREPARO MECÂNICO</t>
  </si>
  <si>
    <t>REV-CHA-005</t>
  </si>
  <si>
    <t>REVESTIMENTO COM ARGAMASSA EM CAMADA ÚNICA, APLICADO EM PAREDE, TRAÇO 1:3 (CIMENTO E AREIA), ESP. 20MM, APLICAÇÃO MANUAL, PREPARO MECÂNICO</t>
  </si>
  <si>
    <t>REV-REB-020</t>
  </si>
  <si>
    <t>TRANSPORTE DE MATERIAL DE QUALQUER NATUREZA EM CAMINHÃO 2 KM &lt; DMT &lt;= 5 KM (DENTRO DO PERÍMETRO URBANO)</t>
  </si>
  <si>
    <t>M3xKM</t>
  </si>
  <si>
    <t>TRA-CAM-015</t>
  </si>
  <si>
    <t>CARGA DE MATERIAL DE QUALQUER NATUREZA SOBRE CAMINHÃO - MECÂNICA</t>
  </si>
  <si>
    <t>TRA-CAR-010</t>
  </si>
  <si>
    <t>LOCAÇÃO DA OBRA (GABARITO)</t>
  </si>
  <si>
    <t>LOC-OBR-005</t>
  </si>
  <si>
    <t>ESCAVAÇÃO MANUAL DE VALAS H &lt;= 1,50 M</t>
  </si>
  <si>
    <t>TER-ESC-035</t>
  </si>
  <si>
    <t>ALVENARIA DE BLOCO DE CONCRETO CHEIO SEM ARMAÇÃO, EM CONCRETO COM FCK 15MPA , ESP. 14CM, PARA REVESTIMENTO, INCLUSIVE ARGAMASSA PARA ASSENTAMENTO (DETALHE D - CADERNO SEDS)</t>
  </si>
  <si>
    <t>ALV-EST-025</t>
  </si>
  <si>
    <t>PINTURA</t>
  </si>
  <si>
    <t xml:space="preserve">REVESTIMENTOS  </t>
  </si>
  <si>
    <t>ALVENARIA</t>
  </si>
  <si>
    <t>PISO</t>
  </si>
  <si>
    <t>1.2</t>
  </si>
  <si>
    <t>PINTURA ACRÍLICA EM PAREDE, DUAS (2) DEMÃOS, EXCLUSIVE SELADOR ACRÍLICO E MASSA ACRÍLICA/CORRIDA (PVA)</t>
  </si>
  <si>
    <t>PIN-ACR-005</t>
  </si>
  <si>
    <t>LIMPEZA DE PRAÇA (VARRIÇÃO E REMOÇÃO DE ENTULHOS)</t>
  </si>
  <si>
    <t>4.1</t>
  </si>
  <si>
    <t>4.2</t>
  </si>
  <si>
    <t>4.3</t>
  </si>
  <si>
    <t>DEMOLIÇÕES E REMOÇÕES</t>
  </si>
  <si>
    <t>LIGAÇÃO PROVISÓRIA DE LUZ E FORÇA-PADRÃO PROVISÓRIO 30KVA</t>
  </si>
  <si>
    <t>IIO-LIG-010</t>
  </si>
  <si>
    <t>3.1</t>
  </si>
  <si>
    <t>3.4</t>
  </si>
  <si>
    <t>4.4</t>
  </si>
  <si>
    <t>COMP.001</t>
  </si>
  <si>
    <t>COMP.002</t>
  </si>
  <si>
    <t>3.5</t>
  </si>
  <si>
    <t xml:space="preserve">Local: Praça São Paulo - Muriaé - MG
</t>
  </si>
  <si>
    <t>OBRA: Revitalização de uma praça, com quadra poliesportiva e parque infantil, sendo a área total de 2.258,19m²</t>
  </si>
  <si>
    <t>98528</t>
  </si>
  <si>
    <t>DEMOLIÇÃO DE ALVENARIA DE TIJOLO E BLOCO SEM APROVEITAMENTO DO MATERIAL, INCLUSIVE AFASTAMENTO</t>
  </si>
  <si>
    <t>DEM-ALV-005</t>
  </si>
  <si>
    <t>DEMOLIÇÃO DE CONCRETO ARMADO-MANUAL, INCLUSIVE AFASTAMENTO</t>
  </si>
  <si>
    <t>DEM-CON-010</t>
  </si>
  <si>
    <t>DEMOLIÇÃO DE PISO CIMENTADO OU CONTRAPISO DE
ARGAMASSA ESPESSURA MÁXIMA DE 10CM, INCLUSIVE AFASTAMENTO</t>
  </si>
  <si>
    <t>DEM-PIS-005</t>
  </si>
  <si>
    <t>DEMOLIÇÃO DE PISO CERÂMICO OU LADRILHO HIDRÁULICO, INCLUSIVE AFASTAMENTO</t>
  </si>
  <si>
    <t>DEM-PIS-010</t>
  </si>
  <si>
    <t>DEMOLIÇÃO DE PAVIMENTO PARALELEPÍPEDO REJUNTADOS COM AREIA INCLUSIVE AFASTAMENTO E EMPILHAMENTO</t>
  </si>
  <si>
    <t>DEM-PIS-065</t>
  </si>
  <si>
    <t>DEMOLIÇÃO DE CONCRETO SIMPLES-MANUAL, INCLUSIVE AFASTAMENTO</t>
  </si>
  <si>
    <t>DEM-CON-005</t>
  </si>
  <si>
    <t>DEMOLIÇÃO DE LAJE DE CONCRETO COM EQUIPAMENTO, INCLUSIVE AFASTAMENTO</t>
  </si>
  <si>
    <t>DEM-PIS-055</t>
  </si>
  <si>
    <t>DEMOLIÇÃO DE REVESTIMENTO ASFÁLTICO COM EQUIPAMENTO PNEUMÁTICO, INCLUSIVE AFASTAMENTO</t>
  </si>
  <si>
    <t>DEM-PIS-070</t>
  </si>
  <si>
    <t>REMOÇÃO DE ALAMBRADO METÁLICO, SEM
REAPROVEITAMENTO, INCLUSIVE AFASTAMENTO</t>
  </si>
  <si>
    <t>ATERRO COM ARGILA PARA JARDIM (PAISAGISMO)</t>
  </si>
  <si>
    <t>2.3</t>
  </si>
  <si>
    <t>2.4</t>
  </si>
  <si>
    <t>2.5</t>
  </si>
  <si>
    <t>2.6</t>
  </si>
  <si>
    <t>2.7</t>
  </si>
  <si>
    <t>2.8</t>
  </si>
  <si>
    <t>2.9</t>
  </si>
  <si>
    <t>3.6</t>
  </si>
  <si>
    <t>LASTRO DE CONCRETO MAGRO, APLICADO EM PISOS OU RADIERS, ESPESSURA DE 5CM. AF_07/2016</t>
  </si>
  <si>
    <t>LAJE DE TRANSIÇÃO E = 8 CM, FCK = 20 MPA USINADO(MECANIZADO), INCLUSIVE TELA 0,97 KG/M2 E ACABAMENTO NIVEL ZERO</t>
  </si>
  <si>
    <t>LASTRO DE BRITA 2 OU 3 APILOADO MANUALMENTE</t>
  </si>
  <si>
    <t>LAJE DE TRANSIÇÃO E = 10 CM, FCK = 15 MPA USINADO(MECANIZADO), INCLUSIVE TELA 0,97 KG/M2 E ACABAMENTO NIVEL ZERO</t>
  </si>
  <si>
    <t>PISO DE BORRACHA RECICLADA COR PRETA (PLAYGROUND)</t>
  </si>
  <si>
    <t>95241</t>
  </si>
  <si>
    <t>PIS-LAJ-028</t>
  </si>
  <si>
    <t>FUN-LAS-010</t>
  </si>
  <si>
    <t>PIS-LAJ-022</t>
  </si>
  <si>
    <t>SUDECAP</t>
  </si>
  <si>
    <t>15.25.26</t>
  </si>
  <si>
    <t>4.5</t>
  </si>
  <si>
    <t>4.6</t>
  </si>
  <si>
    <t>4.7</t>
  </si>
  <si>
    <t>93680</t>
  </si>
  <si>
    <t>EXECUÇÃO DE PRAÇA EM PISO INTERTRAVADO, COM BLOCO RETANGULAR COR NATURAL DE 20 X 10 CM, ESPESSURA 6 CM. AF_12/2015</t>
  </si>
  <si>
    <t>92397</t>
  </si>
  <si>
    <t>5.1</t>
  </si>
  <si>
    <t>5.2</t>
  </si>
  <si>
    <t>6.1</t>
  </si>
  <si>
    <t>6.2</t>
  </si>
  <si>
    <t>PINTURA ESMALTE EM ESTRUTURA METÁLICA, DUAS (2) DEMÃOS, INCLUSIVE UMA (1) DEMÃO FUNDO ANTICORROSIVO</t>
  </si>
  <si>
    <t>PINTURA ACRÍLICA PARA PISO EM QUADRAS ESPORTIVA, DUAS (2) DEMÃOS</t>
  </si>
  <si>
    <t>PINTURA ACRÍLICA PARA PISO EM FAIXA DE DEMARCAÇÃO DE QUADRA, DUAS (2) DEMÃOS, FAIXA COM LARGURA DE 5 CM</t>
  </si>
  <si>
    <t>PIN-ESM-035</t>
  </si>
  <si>
    <t>PIN-ACR-035</t>
  </si>
  <si>
    <t>PIN-ACR-030</t>
  </si>
  <si>
    <t>7.1</t>
  </si>
  <si>
    <t>7.2</t>
  </si>
  <si>
    <t>7.3</t>
  </si>
  <si>
    <t>7.4</t>
  </si>
  <si>
    <t>7.5</t>
  </si>
  <si>
    <t>PAISAGISMO</t>
  </si>
  <si>
    <t>PAI-GRA-010</t>
  </si>
  <si>
    <t>PLANTIO DE GRAMA SÃO CARLOS EM PLACAS, INCLUSIVE TERRA VEGETAL E CONSERVAÇÃO POR 30 DIAS</t>
  </si>
  <si>
    <t>8.1</t>
  </si>
  <si>
    <t>8.2</t>
  </si>
  <si>
    <t>BANCO EM CONCRETO APARENTE, TIPO-2, PADRÃO SEE-MG, SEM ENCOSTO, POLIDO COM ACABAMENTO EM VERNIZ, ESP. 5CM,COMPRIMENTO 150CM, LARGURA 40CM, ALTURA 45CM,INCLUSIVE CORTE NO PISO PARA FIXAÇÃO COM CONCRETO NÃO ESTRUTURAL, PREPARADO EM OBRA COM BETONEIRA, COM FCK 15
MPA</t>
  </si>
  <si>
    <t>ED-15448</t>
  </si>
  <si>
    <t>9.1</t>
  </si>
  <si>
    <t>9.2</t>
  </si>
  <si>
    <t>ED-9100</t>
  </si>
  <si>
    <t>SER-POR-075</t>
  </si>
  <si>
    <t>AND-TEL-005</t>
  </si>
  <si>
    <t>PORTÃO EM TUBO GALVANIZADO 2 1/2" COM TELA FIO 12 # 1/2"</t>
  </si>
  <si>
    <t>TELA PARA PROTEÇÃO EM POLIETILENO</t>
  </si>
  <si>
    <t xml:space="preserve">CABO DE AÇO GALVANIZADO 8MM </t>
  </si>
  <si>
    <t>ALAMBRADO PARA QUADRA ESPORTIVA, COM TELA DE ARAME GALVANIZADO FIO 12 # 2", FIXADO EM QUADROS DE TUBOS DE AÇO CARBONO GALVANIZADO DN 50MM (2")</t>
  </si>
  <si>
    <t>10.1</t>
  </si>
  <si>
    <t>11.1</t>
  </si>
  <si>
    <t>TRAVE DE GOL EM TUBO GALVANIZADO PARA QUADRA, INCLUSIVE REDE E PINTURA</t>
  </si>
  <si>
    <t>EQP-ESP-005</t>
  </si>
  <si>
    <t>REMOÇÃO DE RAÍZES REMANESCENTES DE TRONCO DE ÁRVORE COM DIÂMETRO MAIOR OU IGUAL A 0,60 M</t>
  </si>
  <si>
    <t>BICICLETÁRIO EM TUBO DE AÇO GALVANIZADO DIAM=50MM, EXCETO PINTURA DE ACABAMENTO</t>
  </si>
  <si>
    <t>REFERÊNCIA: SETOP JANEIRO/2020 - SINAPI JUNHO/2020 - SUDECAP MAIO/2020</t>
  </si>
  <si>
    <t>REGULARIZAÇÃO E COMPACTAÇÃO DE TERRENO COM PLACA VIBRATÓRIA</t>
  </si>
  <si>
    <t>TER-REG-010</t>
  </si>
  <si>
    <t>ESCAVAÇÃO MANUAL DE TERRA (DESATERRO MANUAL)</t>
  </si>
  <si>
    <t>TER-ESC-050</t>
  </si>
  <si>
    <t>FORNECIMENTO DE CONCRETO ESTRUTURAL, PREPARADO EM OBRA COM BETONEIRA, COM FCK 25 MPA, INCLUSIVE LANÇAMENTO, ADENSAMENTO E ACABAMENTO (FUNDAÇÃO)</t>
  </si>
  <si>
    <t>FUN-CON-050</t>
  </si>
  <si>
    <t>4.8</t>
  </si>
  <si>
    <t>EXECUÇÃO DE PRAÇA EM PISO INTERTRAVADO, COM BLOCO RETANGULAR COLORIDO DE 20 X 10 CM, ESPESSURA 6 CM. AF_12/2015</t>
  </si>
  <si>
    <t>EQUIPAMENTO ESPORTIVO</t>
  </si>
  <si>
    <t>MESA C/ TAMPO Ø=1,00M EM CONCRETO ARMADO POLIDO SOBRE TUBO DE CONCRETO ARMADO Ø=0,40M, E 4 BANCOS EM CONCRETO ARMADO Ø=0,40M, COM PINTURA ACRÍLICA COR CINZA GRAFITE DA CORAL OU SIMILAR</t>
  </si>
  <si>
    <t>COMP 008</t>
  </si>
  <si>
    <t>COMP 009</t>
  </si>
  <si>
    <t>COMP 010</t>
  </si>
  <si>
    <t>PERGOLADO EM MADEIRA CUMARU, 8,50X5,90X2,65M</t>
  </si>
  <si>
    <t>CAPA DE CONCRETO ARMADO APARENTE COM BORDA FRONTAL BISOTADA, ACABAMENTO EM RESINA, COM TELA DE AÇO D= 4.2MM, MALHA DE 10X10 (ALTURA DE 40CM E BASE DE 40CM)</t>
  </si>
  <si>
    <t>ASSENTO EM RIPADO DE MADEIRA CUMARU COM PINTURA EM RESINA FOSCA INCOLOR</t>
  </si>
  <si>
    <t>INSTALAÇÃO ELÉTRICA</t>
  </si>
  <si>
    <t>7.6</t>
  </si>
  <si>
    <t>8.3</t>
  </si>
  <si>
    <t>8.4</t>
  </si>
  <si>
    <t>10.2</t>
  </si>
  <si>
    <t>10.3</t>
  </si>
  <si>
    <t>10.4</t>
  </si>
  <si>
    <t>10.5</t>
  </si>
  <si>
    <t>10.6</t>
  </si>
  <si>
    <t>10.7</t>
  </si>
  <si>
    <t>10.8</t>
  </si>
  <si>
    <t>10.9</t>
  </si>
  <si>
    <t>10.10</t>
  </si>
  <si>
    <t>10.11</t>
  </si>
  <si>
    <t>12.1</t>
  </si>
  <si>
    <t>CABO DE COBRE FLEXÍVEL, CLASSE 5, ISOLAMENTO TIPO LSHF/ATOX, NÃO HALOGENADO, ANTICHAMA, TERMOPLÁSTICO, UNIPOLAR, SEÇÃO 16 MM2, 70°C, 450/750V</t>
  </si>
  <si>
    <t>CAIXA DE PASSAGEM PARA PISO DO TIPO "ZA" 28X28X40CM - PASSEIO</t>
  </si>
  <si>
    <t>DUTO CORRUGADO EM PEAD (POLIETILENO DE ALTA DENSIDADE), PARA PROTEÇÃO DE CABOS SUBTERRÂNEOS DN 30 MM (1.1/4")</t>
  </si>
  <si>
    <t>FORNECIMENTO E INSTALAÇÃO DE POSTE DE AÇO GALVANIZADO CÔNICO CONTÍNUO RETO, DIÂMETRO SUPERIOR 60MM, DIÂMETRO DA BASE 115MM, ALTURA TOTAL 5M, COM 1 BRAÇO EM TUBO DE AÇO GALVANIZADO E LUMINARIA DE LED PARA ILUMINACAO PUBLICA, DE 98 W ATE 137 W</t>
  </si>
  <si>
    <t>ENTRADA DE ENERGIA ELÉTRICA BIFÁSICA DEMANDA ENTRE 10,1 E 12,7 KW - REV 01. FORNECIMENTO E INSTALAÇÃO DOS MATERIAIS.</t>
  </si>
  <si>
    <t>ELE-CAB-255</t>
  </si>
  <si>
    <t>ELE-CXS-208</t>
  </si>
  <si>
    <t>ED-4155</t>
  </si>
  <si>
    <t>COMP 011</t>
  </si>
  <si>
    <t>COMP 012</t>
  </si>
  <si>
    <t>COMP 013</t>
  </si>
  <si>
    <t>FORNECIMENTO E INSTALAÇÃO DE POSTE DE AÇO GALVANIZADO CÔNICO CONTÍNUO RETO, DIÂMETRO SUPERIOR 60MM, DIÂMETRO DA BASE 115MM, ALTURA TOTAL 5M, COM 2 BRAÇOS EM TUBO DE AÇO GALVANIZADO E 2 LUMINARIAS DE LED PARA ILUMINACAO PUBLICA, DE 98 W ATE 137 W</t>
  </si>
  <si>
    <t>9.3</t>
  </si>
  <si>
    <t>PLANTIO DE ÁRVORE ORNAMENTAL COM ALTURA DE MUDA MENOR OU IGUAL A 2,00M. AF_05/2018</t>
  </si>
  <si>
    <t>98510</t>
  </si>
  <si>
    <t>ALV-TIJ-025</t>
  </si>
  <si>
    <t>ALVENARIA DE VEDAÇÃO COM TIJOLO CERÂMICO FURADO, ESP.9CM, PARA REVESTIMENTO, INCLUSIVE ARGAMASSA PARA ASSENTAMENTO</t>
  </si>
  <si>
    <t>PRAZO DE EXECUÇÃO:</t>
  </si>
</sst>
</file>

<file path=xl/styles.xml><?xml version="1.0" encoding="utf-8"?>
<styleSheet xmlns="http://schemas.openxmlformats.org/spreadsheetml/2006/main">
  <numFmts count="1">
    <numFmt numFmtId="44" formatCode="_-&quot;R$&quot;\ * #,##0.00_-;\-&quot;R$&quot;\ * #,##0.00_-;_-&quot;R$&quot;\ * &quot;-&quot;??_-;_-@_-"/>
  </numFmts>
  <fonts count="10">
    <font>
      <sz val="10"/>
      <name val="Arial"/>
    </font>
    <font>
      <sz val="10"/>
      <name val="Arial"/>
      <family val="2"/>
    </font>
    <font>
      <sz val="8"/>
      <name val="Arial"/>
      <family val="2"/>
    </font>
    <font>
      <b/>
      <sz val="10"/>
      <name val="Arial"/>
      <family val="2"/>
    </font>
    <font>
      <sz val="10"/>
      <name val="Arial"/>
      <family val="2"/>
    </font>
    <font>
      <b/>
      <sz val="8"/>
      <name val="Arial"/>
      <family val="2"/>
    </font>
    <font>
      <b/>
      <i/>
      <sz val="10"/>
      <name val="Arial"/>
      <family val="2"/>
    </font>
    <font>
      <sz val="10"/>
      <color indexed="8"/>
      <name val="Arial"/>
      <family val="2"/>
    </font>
    <font>
      <sz val="10"/>
      <name val="Arial"/>
      <family val="2"/>
    </font>
    <font>
      <sz val="11"/>
      <name val="Calibri"/>
      <family val="2"/>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4" fillId="0" borderId="0"/>
    <xf numFmtId="44" fontId="8" fillId="0" borderId="0" applyFont="0" applyFill="0" applyBorder="0" applyAlignment="0" applyProtection="0"/>
    <xf numFmtId="0" fontId="1" fillId="0" borderId="0"/>
  </cellStyleXfs>
  <cellXfs count="163">
    <xf numFmtId="0" fontId="0" fillId="0" borderId="0" xfId="0"/>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2" borderId="11" xfId="0" applyFont="1" applyFill="1" applyBorder="1" applyAlignment="1">
      <alignment wrapText="1"/>
    </xf>
    <xf numFmtId="0" fontId="3" fillId="2" borderId="12" xfId="0" applyFont="1" applyFill="1" applyBorder="1" applyAlignment="1">
      <alignment wrapText="1"/>
    </xf>
    <xf numFmtId="0" fontId="3" fillId="2" borderId="14" xfId="0" applyFont="1" applyFill="1" applyBorder="1" applyAlignment="1">
      <alignment wrapText="1"/>
    </xf>
    <xf numFmtId="0" fontId="3" fillId="2" borderId="0" xfId="0" applyFont="1" applyFill="1" applyBorder="1" applyAlignment="1">
      <alignment wrapText="1"/>
    </xf>
    <xf numFmtId="0" fontId="3" fillId="2" borderId="8" xfId="0" applyFont="1" applyFill="1" applyBorder="1" applyAlignment="1">
      <alignment wrapText="1"/>
    </xf>
    <xf numFmtId="0" fontId="3" fillId="2" borderId="14" xfId="0" applyFont="1" applyFill="1" applyBorder="1"/>
    <xf numFmtId="0" fontId="3" fillId="2" borderId="0" xfId="0" applyFont="1" applyFill="1" applyBorder="1"/>
    <xf numFmtId="0" fontId="3" fillId="2" borderId="8" xfId="0" applyFont="1" applyFill="1" applyBorder="1"/>
    <xf numFmtId="4" fontId="4" fillId="0" borderId="19" xfId="0" applyNumberFormat="1" applyFont="1" applyFill="1" applyBorder="1" applyAlignment="1">
      <alignment horizontal="right" vertical="center" wrapText="1"/>
    </xf>
    <xf numFmtId="4" fontId="4" fillId="0" borderId="19" xfId="0" applyNumberFormat="1" applyFont="1" applyFill="1" applyBorder="1" applyAlignment="1">
      <alignment horizontal="right" vertical="center"/>
    </xf>
    <xf numFmtId="0" fontId="4" fillId="0" borderId="0" xfId="0" applyFont="1" applyFill="1"/>
    <xf numFmtId="0" fontId="4" fillId="0" borderId="19" xfId="0" applyFont="1" applyFill="1" applyBorder="1" applyAlignment="1">
      <alignment horizontal="right" vertical="center"/>
    </xf>
    <xf numFmtId="10" fontId="3" fillId="0" borderId="9" xfId="1"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2" borderId="12" xfId="0" applyNumberFormat="1" applyFont="1" applyFill="1" applyBorder="1" applyAlignment="1">
      <alignment horizontal="center" wrapText="1"/>
    </xf>
    <xf numFmtId="49" fontId="3" fillId="2" borderId="0" xfId="0" applyNumberFormat="1" applyFont="1" applyFill="1" applyBorder="1" applyAlignment="1">
      <alignment horizontal="center" wrapText="1"/>
    </xf>
    <xf numFmtId="49" fontId="2" fillId="0" borderId="0" xfId="0" applyNumberFormat="1" applyFont="1" applyBorder="1" applyAlignment="1">
      <alignment horizontal="center" vertical="center"/>
    </xf>
    <xf numFmtId="0" fontId="3" fillId="2" borderId="15" xfId="0" applyFont="1" applyFill="1" applyBorder="1"/>
    <xf numFmtId="4" fontId="4" fillId="0" borderId="30" xfId="0" applyNumberFormat="1" applyFont="1" applyFill="1" applyBorder="1" applyAlignment="1">
      <alignment horizontal="right" vertical="center" wrapText="1"/>
    </xf>
    <xf numFmtId="0" fontId="2" fillId="0" borderId="0" xfId="0" applyFont="1" applyBorder="1" applyAlignment="1">
      <alignment horizontal="center" vertical="center"/>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40" xfId="0" applyFont="1" applyFill="1" applyBorder="1" applyAlignment="1">
      <alignment vertical="center"/>
    </xf>
    <xf numFmtId="0" fontId="3" fillId="0" borderId="43" xfId="0" applyFont="1" applyFill="1" applyBorder="1" applyAlignment="1">
      <alignment vertical="center"/>
    </xf>
    <xf numFmtId="0" fontId="3" fillId="0" borderId="39" xfId="0" applyFont="1" applyFill="1" applyBorder="1" applyAlignment="1">
      <alignment horizontal="right" vertical="center"/>
    </xf>
    <xf numFmtId="14" fontId="3" fillId="2" borderId="5" xfId="0" applyNumberFormat="1" applyFont="1" applyFill="1" applyBorder="1" applyAlignment="1">
      <alignment vertical="center"/>
    </xf>
    <xf numFmtId="0" fontId="6" fillId="3" borderId="34" xfId="0" applyFont="1" applyFill="1" applyBorder="1" applyAlignment="1">
      <alignment horizontal="center" vertical="center"/>
    </xf>
    <xf numFmtId="49" fontId="6" fillId="3" borderId="35" xfId="0" applyNumberFormat="1" applyFont="1" applyFill="1" applyBorder="1" applyAlignment="1">
      <alignment horizontal="center" vertical="center"/>
    </xf>
    <xf numFmtId="0" fontId="6" fillId="3" borderId="35" xfId="0" applyFont="1" applyFill="1" applyBorder="1" applyAlignment="1">
      <alignment horizontal="center" vertical="center" wrapText="1"/>
    </xf>
    <xf numFmtId="0" fontId="6" fillId="3" borderId="35" xfId="0" applyNumberFormat="1" applyFont="1" applyFill="1" applyBorder="1" applyAlignment="1">
      <alignment horizontal="left" vertical="center" wrapText="1"/>
    </xf>
    <xf numFmtId="0" fontId="6" fillId="3" borderId="35" xfId="0" applyFont="1" applyFill="1" applyBorder="1" applyAlignment="1">
      <alignment horizontal="right" vertical="center"/>
    </xf>
    <xf numFmtId="4" fontId="6" fillId="3" borderId="35" xfId="0" applyNumberFormat="1" applyFont="1" applyFill="1" applyBorder="1" applyAlignment="1">
      <alignment horizontal="right" vertical="center"/>
    </xf>
    <xf numFmtId="4" fontId="6" fillId="3" borderId="36" xfId="0" applyNumberFormat="1" applyFont="1" applyFill="1" applyBorder="1" applyAlignment="1">
      <alignment horizontal="right" vertical="center"/>
    </xf>
    <xf numFmtId="0" fontId="6" fillId="3" borderId="38" xfId="0" applyFont="1" applyFill="1" applyBorder="1" applyAlignment="1">
      <alignment horizontal="center" vertical="center"/>
    </xf>
    <xf numFmtId="49" fontId="6" fillId="3" borderId="31" xfId="0" applyNumberFormat="1"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31" xfId="0" applyNumberFormat="1" applyFont="1" applyFill="1" applyBorder="1" applyAlignment="1">
      <alignment horizontal="left" vertical="center" wrapText="1"/>
    </xf>
    <xf numFmtId="0" fontId="6" fillId="3" borderId="31" xfId="0" applyFont="1" applyFill="1" applyBorder="1" applyAlignment="1">
      <alignment horizontal="right" vertical="center"/>
    </xf>
    <xf numFmtId="4" fontId="6" fillId="3" borderId="31" xfId="0" applyNumberFormat="1" applyFont="1" applyFill="1" applyBorder="1" applyAlignment="1">
      <alignment horizontal="right" vertical="center"/>
    </xf>
    <xf numFmtId="4" fontId="6" fillId="3" borderId="44" xfId="0" applyNumberFormat="1" applyFont="1" applyFill="1" applyBorder="1" applyAlignment="1">
      <alignment horizontal="right" vertical="center"/>
    </xf>
    <xf numFmtId="0" fontId="4" fillId="2" borderId="13" xfId="0" applyFont="1" applyFill="1" applyBorder="1"/>
    <xf numFmtId="0" fontId="4" fillId="2" borderId="0" xfId="0" applyFont="1" applyFill="1" applyBorder="1" applyAlignment="1">
      <alignment wrapText="1"/>
    </xf>
    <xf numFmtId="0" fontId="4" fillId="2" borderId="15" xfId="0" applyFont="1" applyFill="1" applyBorder="1"/>
    <xf numFmtId="0" fontId="4" fillId="0" borderId="8" xfId="0" applyFont="1" applyBorder="1" applyAlignment="1">
      <alignment vertical="center"/>
    </xf>
    <xf numFmtId="0" fontId="4" fillId="0" borderId="0" xfId="0" applyFont="1"/>
    <xf numFmtId="0" fontId="4" fillId="0" borderId="6" xfId="0" applyFont="1" applyBorder="1" applyAlignment="1">
      <alignment horizontal="center"/>
    </xf>
    <xf numFmtId="0" fontId="4" fillId="0" borderId="0" xfId="0" applyFont="1" applyAlignment="1">
      <alignment horizontal="center"/>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49" fontId="4" fillId="0" borderId="0" xfId="0" applyNumberFormat="1" applyFont="1" applyBorder="1" applyAlignment="1">
      <alignment horizontal="center"/>
    </xf>
    <xf numFmtId="0" fontId="4" fillId="0" borderId="0" xfId="0" applyFont="1" applyBorder="1"/>
    <xf numFmtId="49" fontId="4" fillId="0" borderId="0" xfId="0" applyNumberFormat="1" applyFont="1" applyAlignment="1">
      <alignment horizontal="center"/>
    </xf>
    <xf numFmtId="0" fontId="1" fillId="0" borderId="19" xfId="0" applyFont="1" applyFill="1" applyBorder="1" applyAlignment="1">
      <alignment horizontal="center" vertical="center" wrapText="1"/>
    </xf>
    <xf numFmtId="4" fontId="3" fillId="0" borderId="46" xfId="0" applyNumberFormat="1" applyFont="1" applyBorder="1" applyAlignment="1">
      <alignment horizontal="right" vertical="center" wrapText="1"/>
    </xf>
    <xf numFmtId="0" fontId="3" fillId="0" borderId="5" xfId="0" applyFont="1" applyFill="1" applyBorder="1" applyAlignment="1">
      <alignment horizontal="center" vertical="center"/>
    </xf>
    <xf numFmtId="0" fontId="2" fillId="0" borderId="0" xfId="0" applyFont="1" applyBorder="1" applyAlignment="1">
      <alignment horizontal="center" vertical="center"/>
    </xf>
    <xf numFmtId="0" fontId="4" fillId="0" borderId="19" xfId="0" applyFont="1" applyFill="1" applyBorder="1" applyAlignment="1">
      <alignment horizontal="center" vertical="center" wrapText="1"/>
    </xf>
    <xf numFmtId="0" fontId="1" fillId="0" borderId="37" xfId="0" applyFont="1" applyFill="1" applyBorder="1" applyAlignment="1">
      <alignment horizontal="center" vertical="center"/>
    </xf>
    <xf numFmtId="49" fontId="1" fillId="0" borderId="19" xfId="0" applyNumberFormat="1" applyFont="1" applyFill="1" applyBorder="1" applyAlignment="1">
      <alignment horizontal="center" vertical="center"/>
    </xf>
    <xf numFmtId="0" fontId="1" fillId="0" borderId="19" xfId="0" applyNumberFormat="1" applyFont="1" applyFill="1" applyBorder="1" applyAlignment="1">
      <alignment horizontal="left" vertical="center" wrapText="1"/>
    </xf>
    <xf numFmtId="0" fontId="1" fillId="0" borderId="19" xfId="0" applyFont="1" applyFill="1" applyBorder="1" applyAlignment="1">
      <alignment horizontal="right" vertical="center"/>
    </xf>
    <xf numFmtId="4" fontId="1" fillId="0" borderId="19" xfId="0" applyNumberFormat="1" applyFont="1" applyFill="1" applyBorder="1" applyAlignment="1">
      <alignment horizontal="right" vertical="center" wrapText="1"/>
    </xf>
    <xf numFmtId="4" fontId="1" fillId="0" borderId="19" xfId="0" applyNumberFormat="1" applyFont="1" applyFill="1" applyBorder="1" applyAlignment="1">
      <alignment horizontal="right" vertical="center"/>
    </xf>
    <xf numFmtId="4" fontId="1" fillId="0" borderId="30" xfId="0" applyNumberFormat="1" applyFont="1" applyFill="1" applyBorder="1" applyAlignment="1">
      <alignment horizontal="right" vertical="center" wrapText="1"/>
    </xf>
    <xf numFmtId="0" fontId="1" fillId="0" borderId="38" xfId="0" applyFont="1" applyFill="1" applyBorder="1" applyAlignment="1">
      <alignment horizontal="center" vertical="center"/>
    </xf>
    <xf numFmtId="49" fontId="1" fillId="0" borderId="31" xfId="0" applyNumberFormat="1" applyFont="1" applyFill="1" applyBorder="1" applyAlignment="1">
      <alignment horizontal="center" vertical="center"/>
    </xf>
    <xf numFmtId="0" fontId="1" fillId="0" borderId="31" xfId="0" applyFont="1" applyFill="1" applyBorder="1" applyAlignment="1">
      <alignment horizontal="center" vertical="center" wrapText="1"/>
    </xf>
    <xf numFmtId="0" fontId="1" fillId="0" borderId="31" xfId="0" applyNumberFormat="1" applyFont="1" applyFill="1" applyBorder="1" applyAlignment="1">
      <alignment horizontal="left" vertical="center" wrapText="1"/>
    </xf>
    <xf numFmtId="0" fontId="1" fillId="0" borderId="31" xfId="0" applyFont="1" applyFill="1" applyBorder="1" applyAlignment="1">
      <alignment horizontal="right" vertical="center"/>
    </xf>
    <xf numFmtId="4" fontId="1" fillId="0" borderId="31" xfId="0" applyNumberFormat="1" applyFont="1" applyFill="1" applyBorder="1" applyAlignment="1">
      <alignment horizontal="right" vertical="center" wrapText="1"/>
    </xf>
    <xf numFmtId="4" fontId="1" fillId="0" borderId="31" xfId="0" applyNumberFormat="1" applyFont="1" applyFill="1" applyBorder="1" applyAlignment="1">
      <alignment horizontal="right" vertical="center"/>
    </xf>
    <xf numFmtId="0" fontId="2" fillId="0" borderId="0" xfId="0" applyFont="1" applyBorder="1" applyAlignment="1">
      <alignment horizontal="center" vertical="center"/>
    </xf>
    <xf numFmtId="0" fontId="7" fillId="4" borderId="19" xfId="3"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0" borderId="47" xfId="0" applyFont="1" applyFill="1" applyBorder="1" applyAlignment="1">
      <alignment horizontal="center" vertical="center"/>
    </xf>
    <xf numFmtId="0" fontId="6" fillId="3" borderId="41"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5" xfId="0" applyFont="1" applyFill="1" applyBorder="1" applyAlignment="1">
      <alignment horizontal="center" vertical="center"/>
    </xf>
    <xf numFmtId="0" fontId="6" fillId="3" borderId="45" xfId="0" applyFont="1" applyFill="1" applyBorder="1" applyAlignment="1">
      <alignment horizontal="center" vertical="center"/>
    </xf>
    <xf numFmtId="0" fontId="4" fillId="0" borderId="31" xfId="0" applyFont="1" applyFill="1" applyBorder="1" applyAlignment="1">
      <alignment horizontal="center" vertical="center" wrapText="1"/>
    </xf>
    <xf numFmtId="4" fontId="4" fillId="0" borderId="31" xfId="0" applyNumberFormat="1" applyFont="1" applyFill="1" applyBorder="1" applyAlignment="1">
      <alignment horizontal="right" vertical="center" wrapText="1"/>
    </xf>
    <xf numFmtId="4" fontId="4" fillId="0" borderId="48" xfId="0" applyNumberFormat="1" applyFont="1" applyFill="1" applyBorder="1" applyAlignment="1">
      <alignment horizontal="right" vertical="center" wrapText="1"/>
    </xf>
    <xf numFmtId="4" fontId="4" fillId="0" borderId="44" xfId="0" applyNumberFormat="1" applyFont="1" applyFill="1" applyBorder="1" applyAlignment="1">
      <alignment horizontal="right" vertical="center" wrapText="1"/>
    </xf>
    <xf numFmtId="0" fontId="1" fillId="0" borderId="0" xfId="0" applyFont="1" applyFill="1"/>
    <xf numFmtId="0" fontId="4" fillId="0" borderId="19" xfId="0" applyFont="1" applyFill="1" applyBorder="1" applyAlignment="1">
      <alignment horizontal="center" vertical="center" wrapText="1"/>
    </xf>
    <xf numFmtId="4" fontId="1" fillId="0" borderId="48" xfId="0" applyNumberFormat="1" applyFont="1" applyFill="1" applyBorder="1" applyAlignment="1">
      <alignment horizontal="right" vertical="center" wrapText="1"/>
    </xf>
    <xf numFmtId="4" fontId="1" fillId="0" borderId="44" xfId="0" applyNumberFormat="1" applyFont="1" applyFill="1" applyBorder="1" applyAlignment="1">
      <alignment horizontal="right" vertical="center" wrapText="1"/>
    </xf>
    <xf numFmtId="0" fontId="1" fillId="0" borderId="32" xfId="0" applyFont="1" applyFill="1" applyBorder="1" applyAlignment="1">
      <alignment horizontal="center" vertical="center"/>
    </xf>
    <xf numFmtId="0" fontId="1" fillId="0" borderId="49" xfId="0" applyFont="1" applyFill="1" applyBorder="1" applyAlignment="1">
      <alignment horizontal="center" vertical="center"/>
    </xf>
    <xf numFmtId="49" fontId="1" fillId="0" borderId="33" xfId="0" applyNumberFormat="1"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3" xfId="0" applyNumberFormat="1" applyFont="1" applyFill="1" applyBorder="1" applyAlignment="1">
      <alignment horizontal="left" vertical="center" wrapText="1"/>
    </xf>
    <xf numFmtId="0" fontId="1" fillId="0" borderId="33" xfId="0" applyFont="1" applyFill="1" applyBorder="1" applyAlignment="1">
      <alignment horizontal="right" vertical="center"/>
    </xf>
    <xf numFmtId="4" fontId="1" fillId="0" borderId="33" xfId="0" applyNumberFormat="1" applyFont="1" applyFill="1" applyBorder="1" applyAlignment="1">
      <alignment horizontal="right" vertical="center" wrapText="1"/>
    </xf>
    <xf numFmtId="4" fontId="1" fillId="0" borderId="33" xfId="0" applyNumberFormat="1" applyFont="1" applyFill="1" applyBorder="1" applyAlignment="1">
      <alignment horizontal="right" vertical="center"/>
    </xf>
    <xf numFmtId="4" fontId="1" fillId="0" borderId="21" xfId="0" applyNumberFormat="1" applyFont="1" applyFill="1" applyBorder="1" applyAlignment="1">
      <alignment horizontal="right" vertical="center" wrapText="1"/>
    </xf>
    <xf numFmtId="4" fontId="1" fillId="0" borderId="50" xfId="0" applyNumberFormat="1" applyFont="1" applyFill="1" applyBorder="1" applyAlignment="1">
      <alignment horizontal="right" vertical="center" wrapText="1"/>
    </xf>
    <xf numFmtId="0" fontId="6" fillId="3" borderId="37" xfId="0" applyFont="1" applyFill="1" applyBorder="1" applyAlignment="1">
      <alignment horizontal="center" vertical="center"/>
    </xf>
    <xf numFmtId="0" fontId="6" fillId="3" borderId="29" xfId="0" applyFont="1" applyFill="1" applyBorder="1" applyAlignment="1">
      <alignment horizontal="center" vertical="center"/>
    </xf>
    <xf numFmtId="49" fontId="6" fillId="3" borderId="19" xfId="0" applyNumberFormat="1"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19" xfId="0" applyNumberFormat="1" applyFont="1" applyFill="1" applyBorder="1" applyAlignment="1">
      <alignment horizontal="left" vertical="center" wrapText="1"/>
    </xf>
    <xf numFmtId="0" fontId="6" fillId="3" borderId="19" xfId="0" applyFont="1" applyFill="1" applyBorder="1" applyAlignment="1">
      <alignment horizontal="right" vertical="center"/>
    </xf>
    <xf numFmtId="4" fontId="6" fillId="3" borderId="19" xfId="0" applyNumberFormat="1" applyFont="1" applyFill="1" applyBorder="1" applyAlignment="1">
      <alignment horizontal="right" vertical="center"/>
    </xf>
    <xf numFmtId="4" fontId="6" fillId="3" borderId="30" xfId="0" applyNumberFormat="1" applyFont="1" applyFill="1" applyBorder="1" applyAlignment="1">
      <alignment horizontal="right" vertical="center"/>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4" fontId="6" fillId="3" borderId="48" xfId="0" applyNumberFormat="1" applyFont="1" applyFill="1" applyBorder="1" applyAlignment="1">
      <alignment horizontal="right" vertical="center"/>
    </xf>
    <xf numFmtId="4" fontId="6" fillId="3" borderId="22" xfId="0" applyNumberFormat="1" applyFont="1" applyFill="1" applyBorder="1" applyAlignment="1">
      <alignment horizontal="right" vertical="center"/>
    </xf>
    <xf numFmtId="4" fontId="6" fillId="3" borderId="39" xfId="0" applyNumberFormat="1" applyFont="1" applyFill="1" applyBorder="1" applyAlignment="1">
      <alignment horizontal="right" vertical="center"/>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7" xfId="0" applyFont="1" applyBorder="1" applyAlignment="1">
      <alignment horizontal="center" vertical="center" wrapText="1"/>
    </xf>
    <xf numFmtId="0" fontId="2" fillId="2" borderId="14" xfId="0" applyFont="1" applyFill="1" applyBorder="1" applyAlignment="1">
      <alignment horizontal="center" wrapText="1"/>
    </xf>
    <xf numFmtId="0" fontId="2" fillId="2" borderId="0" xfId="0" applyFont="1" applyFill="1" applyBorder="1" applyAlignment="1">
      <alignment horizontal="center" wrapText="1"/>
    </xf>
    <xf numFmtId="0" fontId="2" fillId="2" borderId="15" xfId="0" applyFont="1" applyFill="1" applyBorder="1" applyAlignment="1">
      <alignment horizontal="center" wrapText="1"/>
    </xf>
    <xf numFmtId="0" fontId="2" fillId="2" borderId="18"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wrapText="1"/>
    </xf>
    <xf numFmtId="0" fontId="2" fillId="0" borderId="0" xfId="0" applyFont="1" applyBorder="1" applyAlignment="1">
      <alignment horizontal="center" vertical="center"/>
    </xf>
    <xf numFmtId="0" fontId="4" fillId="0" borderId="6" xfId="0" applyFont="1" applyBorder="1" applyAlignment="1">
      <alignment horizontal="center" wrapText="1"/>
    </xf>
    <xf numFmtId="0" fontId="4" fillId="0" borderId="27" xfId="0" applyFont="1" applyBorder="1" applyAlignment="1">
      <alignment horizontal="center" wrapText="1"/>
    </xf>
    <xf numFmtId="0" fontId="4" fillId="0" borderId="10" xfId="0" applyFont="1" applyBorder="1" applyAlignment="1">
      <alignment horizontal="center"/>
    </xf>
    <xf numFmtId="0" fontId="4" fillId="0" borderId="6" xfId="0" applyFont="1" applyBorder="1" applyAlignment="1">
      <alignment horizontal="center"/>
    </xf>
    <xf numFmtId="0" fontId="3" fillId="0" borderId="2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29" xfId="0"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8" xfId="0" applyFont="1" applyFill="1" applyBorder="1" applyAlignment="1">
      <alignment horizontal="left" vertical="center"/>
    </xf>
    <xf numFmtId="0" fontId="4" fillId="0" borderId="16" xfId="0" applyFont="1" applyFill="1" applyBorder="1" applyAlignment="1">
      <alignment horizontal="center"/>
    </xf>
    <xf numFmtId="0" fontId="3" fillId="0" borderId="42"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cellXfs>
  <cellStyles count="5">
    <cellStyle name="Moeda" xfId="3" builtinId="4"/>
    <cellStyle name="Normal" xfId="0" builtinId="0"/>
    <cellStyle name="Normal 2" xfId="2"/>
    <cellStyle name="Normal 2 2" xfId="4"/>
    <cellStyle name="Porcentagem"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276891</xdr:colOff>
      <xdr:row>0</xdr:row>
      <xdr:rowOff>232587</xdr:rowOff>
    </xdr:from>
    <xdr:to>
      <xdr:col>4</xdr:col>
      <xdr:colOff>3012559</xdr:colOff>
      <xdr:row>0</xdr:row>
      <xdr:rowOff>919273</xdr:rowOff>
    </xdr:to>
    <xdr:sp macro="" textlink="">
      <xdr:nvSpPr>
        <xdr:cNvPr id="5121" name="Text Box 6"/>
        <xdr:cNvSpPr txBox="1">
          <a:spLocks noChangeArrowheads="1"/>
        </xdr:cNvSpPr>
      </xdr:nvSpPr>
      <xdr:spPr bwMode="auto">
        <a:xfrm>
          <a:off x="2359100" y="232587"/>
          <a:ext cx="2735668" cy="686686"/>
        </a:xfrm>
        <a:prstGeom prst="rect">
          <a:avLst/>
        </a:prstGeom>
        <a:noFill/>
        <a:ln w="9525">
          <a:noFill/>
          <a:miter lim="800000"/>
          <a:headEnd/>
          <a:tailEnd/>
        </a:ln>
      </xdr:spPr>
      <xdr:txBody>
        <a:bodyPr vertOverflow="clip" wrap="square" lIns="27432" tIns="22860" rIns="0" bIns="0" anchor="t" upright="1"/>
        <a:lstStyle/>
        <a:p>
          <a:pPr algn="l" rtl="0">
            <a:defRPr sz="1000"/>
          </a:pPr>
          <a:r>
            <a:rPr lang="pt-BR" sz="900" b="0" i="0" u="none" strike="noStrike" baseline="0">
              <a:solidFill>
                <a:srgbClr val="000000"/>
              </a:solidFill>
              <a:latin typeface="Arial"/>
              <a:cs typeface="Arial"/>
            </a:rPr>
            <a:t>ESTADO DE MINAS GERAIS</a:t>
          </a:r>
          <a:endParaRPr lang="pt-BR" sz="1100" b="0" i="0" u="none" strike="noStrike" baseline="0">
            <a:solidFill>
              <a:srgbClr val="000000"/>
            </a:solidFill>
            <a:latin typeface="Arial"/>
            <a:cs typeface="Arial"/>
          </a:endParaRPr>
        </a:p>
        <a:p>
          <a:pPr algn="l" rtl="0">
            <a:defRPr sz="1000"/>
          </a:pPr>
          <a:r>
            <a:rPr lang="pt-BR" sz="1100" b="1" i="0" u="none" strike="noStrike" baseline="0">
              <a:solidFill>
                <a:srgbClr val="000000"/>
              </a:solidFill>
              <a:latin typeface="Arial"/>
              <a:cs typeface="Arial"/>
            </a:rPr>
            <a:t>PREFEITURA MUNICIPAL DE MURIAÉ</a:t>
          </a:r>
          <a:endParaRPr lang="pt-BR" sz="900" b="0" i="0" u="none" strike="noStrike" baseline="0">
            <a:solidFill>
              <a:srgbClr val="000000"/>
            </a:solidFill>
            <a:latin typeface="Arial"/>
            <a:cs typeface="Arial"/>
          </a:endParaRPr>
        </a:p>
        <a:p>
          <a:pPr algn="l" rtl="0">
            <a:defRPr sz="1000"/>
          </a:pPr>
          <a:r>
            <a:rPr lang="pt-BR" sz="800" b="0" i="0" u="none" strike="noStrike" baseline="0">
              <a:solidFill>
                <a:srgbClr val="000000"/>
              </a:solidFill>
              <a:latin typeface="Arial"/>
              <a:cs typeface="Arial"/>
            </a:rPr>
            <a:t>CNPJ: 17.947.581/0001-76</a:t>
          </a:r>
        </a:p>
        <a:p>
          <a:pPr algn="l" rtl="0">
            <a:defRPr sz="1000"/>
          </a:pPr>
          <a:r>
            <a:rPr lang="pt-BR" sz="800" b="0" i="0" u="none" strike="noStrike" baseline="0">
              <a:solidFill>
                <a:srgbClr val="000000"/>
              </a:solidFill>
              <a:latin typeface="Arial"/>
              <a:cs typeface="Arial"/>
            </a:rPr>
            <a:t>Secretaria Municipal de Obras Públicas</a:t>
          </a:r>
        </a:p>
      </xdr:txBody>
    </xdr:sp>
    <xdr:clientData/>
  </xdr:twoCellAnchor>
  <xdr:twoCellAnchor>
    <xdr:from>
      <xdr:col>0</xdr:col>
      <xdr:colOff>247650</xdr:colOff>
      <xdr:row>0</xdr:row>
      <xdr:rowOff>47625</xdr:rowOff>
    </xdr:from>
    <xdr:to>
      <xdr:col>2</xdr:col>
      <xdr:colOff>885825</xdr:colOff>
      <xdr:row>1</xdr:row>
      <xdr:rowOff>22151</xdr:rowOff>
    </xdr:to>
    <xdr:pic>
      <xdr:nvPicPr>
        <xdr:cNvPr id="5134" name="Picture 4" descr="brasao 2005"/>
        <xdr:cNvPicPr>
          <a:picLocks noChangeAspect="1" noChangeArrowheads="1"/>
        </xdr:cNvPicPr>
      </xdr:nvPicPr>
      <xdr:blipFill>
        <a:blip xmlns:r="http://schemas.openxmlformats.org/officeDocument/2006/relationships" r:embed="rId1" cstate="print"/>
        <a:srcRect/>
        <a:stretch>
          <a:fillRect/>
        </a:stretch>
      </xdr:blipFill>
      <xdr:spPr bwMode="auto">
        <a:xfrm>
          <a:off x="247650" y="47625"/>
          <a:ext cx="1790035" cy="98240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mar.maria/AppData/Roaming/Microsoft/Excel/Pra&#231;as%202018%20490mil%20M&#218;LTIPLA%20V3.05%20R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row r="18">
          <cell r="F18" t="str">
            <v>DESONERADO</v>
          </cell>
        </row>
      </sheetData>
      <sheetData sheetId="2"/>
      <sheetData sheetId="3">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89"/>
  <sheetViews>
    <sheetView showGridLines="0" showZeros="0" tabSelected="1" zoomScale="86" zoomScaleNormal="86" zoomScaleSheetLayoutView="80" workbookViewId="0">
      <selection activeCell="N83" sqref="N83"/>
    </sheetView>
  </sheetViews>
  <sheetFormatPr defaultRowHeight="12.75"/>
  <cols>
    <col min="1" max="1" width="6.5703125" style="53" customWidth="1"/>
    <col min="2" max="2" width="10.5703125" style="53" customWidth="1"/>
    <col min="3" max="3" width="14" style="61" customWidth="1"/>
    <col min="4" max="4" width="14" style="53" hidden="1" customWidth="1"/>
    <col min="5" max="5" width="46.42578125" style="53" customWidth="1"/>
    <col min="6" max="6" width="9.140625" style="53"/>
    <col min="7" max="11" width="12.28515625" style="53" customWidth="1"/>
    <col min="12" max="16384" width="9.140625" style="53"/>
  </cols>
  <sheetData>
    <row r="1" spans="1:11" ht="95.25" customHeight="1" thickBot="1">
      <c r="A1" s="142"/>
      <c r="B1" s="143"/>
      <c r="C1" s="143"/>
      <c r="D1" s="54"/>
      <c r="E1" s="140"/>
      <c r="F1" s="140"/>
      <c r="G1" s="140"/>
      <c r="H1" s="140"/>
      <c r="I1" s="140"/>
      <c r="J1" s="140"/>
      <c r="K1" s="141"/>
    </row>
    <row r="2" spans="1:11" ht="3.75" customHeight="1" thickBot="1">
      <c r="A2" s="152"/>
      <c r="B2" s="152"/>
      <c r="C2" s="152"/>
      <c r="D2" s="152"/>
      <c r="E2" s="152"/>
      <c r="F2" s="152"/>
      <c r="G2" s="152"/>
      <c r="H2" s="152"/>
      <c r="I2" s="152"/>
      <c r="J2" s="152"/>
      <c r="K2" s="152"/>
    </row>
    <row r="3" spans="1:11" ht="20.100000000000001" customHeight="1" thickBot="1">
      <c r="A3" s="135" t="s">
        <v>4</v>
      </c>
      <c r="B3" s="136"/>
      <c r="C3" s="136"/>
      <c r="D3" s="136"/>
      <c r="E3" s="136"/>
      <c r="F3" s="136"/>
      <c r="G3" s="136"/>
      <c r="H3" s="136"/>
      <c r="I3" s="136"/>
      <c r="J3" s="136"/>
      <c r="K3" s="137"/>
    </row>
    <row r="4" spans="1:11" ht="3.75" customHeight="1" thickBot="1">
      <c r="A4" s="6"/>
      <c r="B4" s="6"/>
      <c r="C4" s="22"/>
      <c r="D4" s="6"/>
      <c r="E4" s="6"/>
      <c r="F4" s="6"/>
      <c r="G4" s="6"/>
      <c r="H4" s="6"/>
      <c r="I4" s="6"/>
      <c r="J4" s="6"/>
      <c r="K4" s="6"/>
    </row>
    <row r="5" spans="1:11" ht="29.25" customHeight="1">
      <c r="A5" s="153" t="s">
        <v>91</v>
      </c>
      <c r="B5" s="154"/>
      <c r="C5" s="154"/>
      <c r="D5" s="154"/>
      <c r="E5" s="154"/>
      <c r="F5" s="154"/>
      <c r="G5" s="155"/>
      <c r="H5" s="33" t="s">
        <v>24</v>
      </c>
      <c r="I5" s="34"/>
      <c r="J5" s="31"/>
      <c r="K5" s="32"/>
    </row>
    <row r="6" spans="1:11">
      <c r="A6" s="144" t="s">
        <v>90</v>
      </c>
      <c r="B6" s="145"/>
      <c r="C6" s="146"/>
      <c r="D6" s="146"/>
      <c r="E6" s="146"/>
      <c r="F6" s="147"/>
      <c r="G6" s="156" t="s">
        <v>10</v>
      </c>
      <c r="H6" s="157"/>
      <c r="I6" s="157"/>
      <c r="J6" s="157"/>
      <c r="K6" s="158"/>
    </row>
    <row r="7" spans="1:11" ht="20.100000000000001" customHeight="1">
      <c r="A7" s="151" t="s">
        <v>173</v>
      </c>
      <c r="B7" s="146"/>
      <c r="C7" s="146"/>
      <c r="D7" s="146"/>
      <c r="E7" s="146"/>
      <c r="F7" s="147"/>
      <c r="G7" s="161" t="s">
        <v>8</v>
      </c>
      <c r="H7" s="159" t="s">
        <v>6</v>
      </c>
      <c r="I7" s="64" t="s">
        <v>11</v>
      </c>
      <c r="J7" s="29"/>
      <c r="K7" s="5" t="s">
        <v>7</v>
      </c>
    </row>
    <row r="8" spans="1:11" ht="20.100000000000001" customHeight="1" thickBot="1">
      <c r="A8" s="148" t="s">
        <v>222</v>
      </c>
      <c r="B8" s="149"/>
      <c r="C8" s="149"/>
      <c r="D8" s="149"/>
      <c r="E8" s="149"/>
      <c r="F8" s="150"/>
      <c r="G8" s="162"/>
      <c r="H8" s="160"/>
      <c r="I8" s="7" t="s">
        <v>13</v>
      </c>
      <c r="J8" s="7"/>
      <c r="K8" s="20"/>
    </row>
    <row r="9" spans="1:11" ht="3.75" customHeight="1" thickBot="1">
      <c r="A9" s="138"/>
      <c r="B9" s="138"/>
      <c r="C9" s="138"/>
      <c r="D9" s="138"/>
      <c r="E9" s="138"/>
      <c r="F9" s="138"/>
      <c r="G9" s="138"/>
      <c r="H9" s="138"/>
      <c r="I9" s="138"/>
      <c r="J9" s="138"/>
      <c r="K9" s="138"/>
    </row>
    <row r="10" spans="1:11" s="55" customFormat="1" ht="39" thickBot="1">
      <c r="A10" s="1" t="s">
        <v>0</v>
      </c>
      <c r="B10" s="84" t="s">
        <v>14</v>
      </c>
      <c r="C10" s="21" t="s">
        <v>5</v>
      </c>
      <c r="D10" s="2" t="s">
        <v>14</v>
      </c>
      <c r="E10" s="2" t="s">
        <v>1</v>
      </c>
      <c r="F10" s="2" t="s">
        <v>3</v>
      </c>
      <c r="G10" s="2" t="s">
        <v>2</v>
      </c>
      <c r="H10" s="3" t="s">
        <v>21</v>
      </c>
      <c r="I10" s="3" t="s">
        <v>22</v>
      </c>
      <c r="J10" s="30" t="s">
        <v>23</v>
      </c>
      <c r="K10" s="4" t="s">
        <v>9</v>
      </c>
    </row>
    <row r="11" spans="1:11" s="18" customFormat="1">
      <c r="A11" s="35">
        <v>1</v>
      </c>
      <c r="B11" s="85"/>
      <c r="C11" s="36"/>
      <c r="D11" s="37"/>
      <c r="E11" s="38" t="s">
        <v>26</v>
      </c>
      <c r="F11" s="39"/>
      <c r="G11" s="40"/>
      <c r="H11" s="40"/>
      <c r="I11" s="40"/>
      <c r="J11" s="121">
        <f>SUM(J12:J17)</f>
        <v>0</v>
      </c>
      <c r="K11" s="41">
        <f>SUM(K12:K17)</f>
        <v>0</v>
      </c>
    </row>
    <row r="12" spans="1:11" s="18" customFormat="1" ht="94.5" customHeight="1">
      <c r="A12" s="67" t="s">
        <v>16</v>
      </c>
      <c r="B12" s="86" t="s">
        <v>37</v>
      </c>
      <c r="C12" s="68" t="s">
        <v>38</v>
      </c>
      <c r="D12" s="62"/>
      <c r="E12" s="69" t="s">
        <v>39</v>
      </c>
      <c r="F12" s="70" t="s">
        <v>28</v>
      </c>
      <c r="G12" s="71">
        <v>1</v>
      </c>
      <c r="H12" s="72"/>
      <c r="I12" s="71">
        <f t="shared" ref="I12:I17" si="0">ROUND(H12*(1+$K$8),2)</f>
        <v>0</v>
      </c>
      <c r="J12" s="71">
        <f t="shared" ref="J12:J17" si="1">ROUND(G12*H12,2)</f>
        <v>0</v>
      </c>
      <c r="K12" s="73">
        <f t="shared" ref="K12:K17" si="2">ROUND(G12*I12,2)</f>
        <v>0</v>
      </c>
    </row>
    <row r="13" spans="1:11" s="18" customFormat="1" ht="30.75" customHeight="1">
      <c r="A13" s="74" t="s">
        <v>74</v>
      </c>
      <c r="B13" s="86" t="s">
        <v>37</v>
      </c>
      <c r="C13" s="82" t="s">
        <v>83</v>
      </c>
      <c r="D13" s="76"/>
      <c r="E13" s="77" t="s">
        <v>82</v>
      </c>
      <c r="F13" s="70" t="s">
        <v>28</v>
      </c>
      <c r="G13" s="79">
        <v>1</v>
      </c>
      <c r="H13" s="80"/>
      <c r="I13" s="71">
        <f t="shared" si="0"/>
        <v>0</v>
      </c>
      <c r="J13" s="71">
        <f t="shared" si="1"/>
        <v>0</v>
      </c>
      <c r="K13" s="73">
        <f t="shared" si="2"/>
        <v>0</v>
      </c>
    </row>
    <row r="14" spans="1:11" s="18" customFormat="1" ht="30" customHeight="1">
      <c r="A14" s="74" t="s">
        <v>40</v>
      </c>
      <c r="B14" s="86" t="s">
        <v>37</v>
      </c>
      <c r="C14" s="82" t="s">
        <v>44</v>
      </c>
      <c r="D14" s="76"/>
      <c r="E14" s="77" t="s">
        <v>45</v>
      </c>
      <c r="F14" s="70" t="s">
        <v>46</v>
      </c>
      <c r="G14" s="79">
        <v>3</v>
      </c>
      <c r="H14" s="80"/>
      <c r="I14" s="71">
        <f t="shared" si="0"/>
        <v>0</v>
      </c>
      <c r="J14" s="71">
        <f t="shared" si="1"/>
        <v>0</v>
      </c>
      <c r="K14" s="73">
        <f t="shared" si="2"/>
        <v>0</v>
      </c>
    </row>
    <row r="15" spans="1:11" s="18" customFormat="1" ht="44.25" customHeight="1">
      <c r="A15" s="74" t="s">
        <v>41</v>
      </c>
      <c r="B15" s="86" t="s">
        <v>30</v>
      </c>
      <c r="C15" s="75" t="s">
        <v>48</v>
      </c>
      <c r="D15" s="76"/>
      <c r="E15" s="77" t="s">
        <v>49</v>
      </c>
      <c r="F15" s="78" t="s">
        <v>20</v>
      </c>
      <c r="G15" s="79">
        <v>10</v>
      </c>
      <c r="H15" s="80"/>
      <c r="I15" s="71">
        <f t="shared" si="0"/>
        <v>0</v>
      </c>
      <c r="J15" s="71">
        <f t="shared" si="1"/>
        <v>0</v>
      </c>
      <c r="K15" s="73">
        <f t="shared" si="2"/>
        <v>0</v>
      </c>
    </row>
    <row r="16" spans="1:11" s="18" customFormat="1" ht="16.5" customHeight="1">
      <c r="A16" s="74" t="s">
        <v>47</v>
      </c>
      <c r="B16" s="86" t="s">
        <v>37</v>
      </c>
      <c r="C16" s="75" t="s">
        <v>42</v>
      </c>
      <c r="D16" s="76"/>
      <c r="E16" s="77" t="s">
        <v>43</v>
      </c>
      <c r="F16" s="78" t="s">
        <v>19</v>
      </c>
      <c r="G16" s="79">
        <v>234.22</v>
      </c>
      <c r="H16" s="80"/>
      <c r="I16" s="71">
        <f t="shared" si="0"/>
        <v>0</v>
      </c>
      <c r="J16" s="71">
        <f t="shared" si="1"/>
        <v>0</v>
      </c>
      <c r="K16" s="73">
        <f t="shared" si="2"/>
        <v>0</v>
      </c>
    </row>
    <row r="17" spans="1:14" s="18" customFormat="1" ht="18" customHeight="1">
      <c r="A17" s="97" t="s">
        <v>50</v>
      </c>
      <c r="B17" s="98" t="s">
        <v>37</v>
      </c>
      <c r="C17" s="99" t="s">
        <v>65</v>
      </c>
      <c r="D17" s="100"/>
      <c r="E17" s="101" t="s">
        <v>64</v>
      </c>
      <c r="F17" s="102" t="s">
        <v>20</v>
      </c>
      <c r="G17" s="103">
        <v>295.68</v>
      </c>
      <c r="H17" s="104"/>
      <c r="I17" s="105">
        <f t="shared" si="0"/>
        <v>0</v>
      </c>
      <c r="J17" s="105">
        <f t="shared" si="1"/>
        <v>0</v>
      </c>
      <c r="K17" s="106">
        <f t="shared" si="2"/>
        <v>0</v>
      </c>
    </row>
    <row r="18" spans="1:14" s="18" customFormat="1">
      <c r="A18" s="107">
        <v>2</v>
      </c>
      <c r="B18" s="108"/>
      <c r="C18" s="109"/>
      <c r="D18" s="110"/>
      <c r="E18" s="111" t="s">
        <v>81</v>
      </c>
      <c r="F18" s="112"/>
      <c r="G18" s="113"/>
      <c r="H18" s="113"/>
      <c r="I18" s="113"/>
      <c r="J18" s="120">
        <f>SUM(J19:J27)</f>
        <v>0</v>
      </c>
      <c r="K18" s="114">
        <f>SUM(K19:K27)</f>
        <v>0</v>
      </c>
    </row>
    <row r="19" spans="1:14" s="18" customFormat="1" ht="41.25" customHeight="1">
      <c r="A19" s="67" t="s">
        <v>12</v>
      </c>
      <c r="B19" s="86" t="s">
        <v>37</v>
      </c>
      <c r="C19" s="75" t="s">
        <v>94</v>
      </c>
      <c r="D19" s="76"/>
      <c r="E19" s="77" t="s">
        <v>93</v>
      </c>
      <c r="F19" s="78" t="s">
        <v>51</v>
      </c>
      <c r="G19" s="71">
        <v>33.82</v>
      </c>
      <c r="H19" s="80"/>
      <c r="I19" s="105">
        <f t="shared" ref="I19:I27" si="3">ROUND(H19*(1+$K$8),2)</f>
        <v>0</v>
      </c>
      <c r="J19" s="105">
        <f t="shared" ref="J19:J27" si="4">ROUND(G19*H19,2)</f>
        <v>0</v>
      </c>
      <c r="K19" s="106">
        <f t="shared" ref="K19:K27" si="5">ROUND(G19*I19,2)</f>
        <v>0</v>
      </c>
    </row>
    <row r="20" spans="1:14" s="18" customFormat="1" ht="31.5" customHeight="1">
      <c r="A20" s="67" t="s">
        <v>17</v>
      </c>
      <c r="B20" s="86" t="s">
        <v>37</v>
      </c>
      <c r="C20" s="75" t="s">
        <v>96</v>
      </c>
      <c r="D20" s="76"/>
      <c r="E20" s="77" t="s">
        <v>95</v>
      </c>
      <c r="F20" s="78" t="s">
        <v>51</v>
      </c>
      <c r="G20" s="71">
        <v>5.31</v>
      </c>
      <c r="H20" s="80"/>
      <c r="I20" s="105">
        <f t="shared" si="3"/>
        <v>0</v>
      </c>
      <c r="J20" s="105">
        <f t="shared" si="4"/>
        <v>0</v>
      </c>
      <c r="K20" s="106">
        <f t="shared" si="5"/>
        <v>0</v>
      </c>
    </row>
    <row r="21" spans="1:14" s="18" customFormat="1" ht="43.5" customHeight="1">
      <c r="A21" s="67" t="s">
        <v>111</v>
      </c>
      <c r="B21" s="86" t="s">
        <v>37</v>
      </c>
      <c r="C21" s="75" t="s">
        <v>98</v>
      </c>
      <c r="D21" s="76"/>
      <c r="E21" s="77" t="s">
        <v>97</v>
      </c>
      <c r="F21" s="78" t="s">
        <v>20</v>
      </c>
      <c r="G21" s="71">
        <v>50.82</v>
      </c>
      <c r="H21" s="72"/>
      <c r="I21" s="71">
        <f t="shared" si="3"/>
        <v>0</v>
      </c>
      <c r="J21" s="71">
        <f t="shared" si="4"/>
        <v>0</v>
      </c>
      <c r="K21" s="73">
        <f t="shared" si="5"/>
        <v>0</v>
      </c>
    </row>
    <row r="22" spans="1:14" s="18" customFormat="1" ht="32.25" customHeight="1">
      <c r="A22" s="67" t="s">
        <v>112</v>
      </c>
      <c r="B22" s="86" t="s">
        <v>37</v>
      </c>
      <c r="C22" s="75" t="s">
        <v>100</v>
      </c>
      <c r="D22" s="76"/>
      <c r="E22" s="77" t="s">
        <v>99</v>
      </c>
      <c r="F22" s="78" t="s">
        <v>20</v>
      </c>
      <c r="G22" s="71">
        <v>1096.6500000000001</v>
      </c>
      <c r="H22" s="80"/>
      <c r="I22" s="105">
        <f t="shared" si="3"/>
        <v>0</v>
      </c>
      <c r="J22" s="105">
        <f t="shared" si="4"/>
        <v>0</v>
      </c>
      <c r="K22" s="106">
        <f t="shared" si="5"/>
        <v>0</v>
      </c>
    </row>
    <row r="23" spans="1:14" s="18" customFormat="1" ht="43.5" customHeight="1">
      <c r="A23" s="67" t="s">
        <v>113</v>
      </c>
      <c r="B23" s="86" t="s">
        <v>37</v>
      </c>
      <c r="C23" s="75" t="s">
        <v>102</v>
      </c>
      <c r="D23" s="76"/>
      <c r="E23" s="77" t="s">
        <v>101</v>
      </c>
      <c r="F23" s="78" t="s">
        <v>20</v>
      </c>
      <c r="G23" s="71">
        <v>282.8</v>
      </c>
      <c r="H23" s="80"/>
      <c r="I23" s="105">
        <f t="shared" si="3"/>
        <v>0</v>
      </c>
      <c r="J23" s="105">
        <f t="shared" si="4"/>
        <v>0</v>
      </c>
      <c r="K23" s="106">
        <f t="shared" si="5"/>
        <v>0</v>
      </c>
    </row>
    <row r="24" spans="1:14" s="18" customFormat="1" ht="30.75" customHeight="1">
      <c r="A24" s="67" t="s">
        <v>114</v>
      </c>
      <c r="B24" s="86" t="s">
        <v>37</v>
      </c>
      <c r="C24" s="75" t="s">
        <v>104</v>
      </c>
      <c r="D24" s="76"/>
      <c r="E24" s="77" t="s">
        <v>103</v>
      </c>
      <c r="F24" s="78" t="s">
        <v>51</v>
      </c>
      <c r="G24" s="71">
        <v>3</v>
      </c>
      <c r="H24" s="80"/>
      <c r="I24" s="105">
        <f t="shared" si="3"/>
        <v>0</v>
      </c>
      <c r="J24" s="105">
        <f t="shared" si="4"/>
        <v>0</v>
      </c>
      <c r="K24" s="106">
        <f t="shared" si="5"/>
        <v>0</v>
      </c>
    </row>
    <row r="25" spans="1:14" s="18" customFormat="1" ht="32.25" customHeight="1">
      <c r="A25" s="67" t="s">
        <v>115</v>
      </c>
      <c r="B25" s="86" t="s">
        <v>37</v>
      </c>
      <c r="C25" s="75" t="s">
        <v>106</v>
      </c>
      <c r="D25" s="76"/>
      <c r="E25" s="77" t="s">
        <v>105</v>
      </c>
      <c r="F25" s="78" t="s">
        <v>20</v>
      </c>
      <c r="G25" s="71">
        <v>287</v>
      </c>
      <c r="H25" s="80"/>
      <c r="I25" s="105">
        <f t="shared" si="3"/>
        <v>0</v>
      </c>
      <c r="J25" s="105">
        <f t="shared" si="4"/>
        <v>0</v>
      </c>
      <c r="K25" s="106">
        <f t="shared" si="5"/>
        <v>0</v>
      </c>
    </row>
    <row r="26" spans="1:14" s="18" customFormat="1" ht="41.25" customHeight="1">
      <c r="A26" s="67" t="s">
        <v>116</v>
      </c>
      <c r="B26" s="86" t="s">
        <v>37</v>
      </c>
      <c r="C26" s="75" t="s">
        <v>108</v>
      </c>
      <c r="D26" s="76"/>
      <c r="E26" s="77" t="s">
        <v>107</v>
      </c>
      <c r="F26" s="78" t="s">
        <v>20</v>
      </c>
      <c r="G26" s="71">
        <v>34.93</v>
      </c>
      <c r="H26" s="80"/>
      <c r="I26" s="105">
        <f t="shared" si="3"/>
        <v>0</v>
      </c>
      <c r="J26" s="105">
        <f t="shared" si="4"/>
        <v>0</v>
      </c>
      <c r="K26" s="106">
        <f t="shared" si="5"/>
        <v>0</v>
      </c>
    </row>
    <row r="27" spans="1:14" s="18" customFormat="1" ht="32.25" customHeight="1">
      <c r="A27" s="67" t="s">
        <v>117</v>
      </c>
      <c r="B27" s="86" t="s">
        <v>53</v>
      </c>
      <c r="C27" s="75" t="s">
        <v>87</v>
      </c>
      <c r="D27" s="76"/>
      <c r="E27" s="77" t="s">
        <v>109</v>
      </c>
      <c r="F27" s="78" t="s">
        <v>20</v>
      </c>
      <c r="G27" s="71">
        <v>350.5</v>
      </c>
      <c r="H27" s="80"/>
      <c r="I27" s="105">
        <f t="shared" si="3"/>
        <v>0</v>
      </c>
      <c r="J27" s="105">
        <f t="shared" si="4"/>
        <v>0</v>
      </c>
      <c r="K27" s="106">
        <f t="shared" si="5"/>
        <v>0</v>
      </c>
    </row>
    <row r="28" spans="1:14" s="18" customFormat="1">
      <c r="A28" s="107">
        <v>3</v>
      </c>
      <c r="B28" s="108"/>
      <c r="C28" s="109"/>
      <c r="D28" s="110"/>
      <c r="E28" s="111" t="s">
        <v>52</v>
      </c>
      <c r="F28" s="112"/>
      <c r="G28" s="113"/>
      <c r="H28" s="113"/>
      <c r="I28" s="113"/>
      <c r="J28" s="120">
        <f>SUM(J29:J34)</f>
        <v>0</v>
      </c>
      <c r="K28" s="114">
        <f>SUM(K29:K34)</f>
        <v>0</v>
      </c>
    </row>
    <row r="29" spans="1:14" s="18" customFormat="1" ht="25.5">
      <c r="A29" s="74" t="s">
        <v>84</v>
      </c>
      <c r="B29" s="86" t="s">
        <v>37</v>
      </c>
      <c r="C29" s="75" t="s">
        <v>175</v>
      </c>
      <c r="D29" s="76"/>
      <c r="E29" s="77" t="s">
        <v>174</v>
      </c>
      <c r="F29" s="78" t="s">
        <v>20</v>
      </c>
      <c r="G29" s="79">
        <v>2074.63</v>
      </c>
      <c r="H29" s="80"/>
      <c r="I29" s="71">
        <f t="shared" ref="I29:I34" si="6">ROUND(H29*(1+$K$8),2)</f>
        <v>0</v>
      </c>
      <c r="J29" s="71">
        <f t="shared" ref="J29:J34" si="7">ROUND(G29*H29,2)</f>
        <v>0</v>
      </c>
      <c r="K29" s="73">
        <f t="shared" ref="K29:K34" si="8">ROUND(G29*I29,2)</f>
        <v>0</v>
      </c>
    </row>
    <row r="30" spans="1:14" s="18" customFormat="1" ht="32.25" customHeight="1">
      <c r="A30" s="74" t="s">
        <v>18</v>
      </c>
      <c r="B30" s="86" t="s">
        <v>37</v>
      </c>
      <c r="C30" s="75" t="s">
        <v>177</v>
      </c>
      <c r="D30" s="76"/>
      <c r="E30" s="77" t="s">
        <v>176</v>
      </c>
      <c r="F30" s="78" t="s">
        <v>51</v>
      </c>
      <c r="G30" s="79">
        <v>39.119999999999997</v>
      </c>
      <c r="H30" s="80"/>
      <c r="I30" s="71">
        <f t="shared" si="6"/>
        <v>0</v>
      </c>
      <c r="J30" s="71">
        <f t="shared" si="7"/>
        <v>0</v>
      </c>
      <c r="K30" s="73">
        <f t="shared" si="8"/>
        <v>0</v>
      </c>
      <c r="N30" s="93"/>
    </row>
    <row r="31" spans="1:14" s="18" customFormat="1" ht="30" customHeight="1">
      <c r="A31" s="74" t="s">
        <v>15</v>
      </c>
      <c r="B31" s="86" t="s">
        <v>37</v>
      </c>
      <c r="C31" s="75" t="s">
        <v>63</v>
      </c>
      <c r="D31" s="76"/>
      <c r="E31" s="77" t="s">
        <v>62</v>
      </c>
      <c r="F31" s="78" t="s">
        <v>51</v>
      </c>
      <c r="G31" s="79">
        <v>39.119999999999997</v>
      </c>
      <c r="H31" s="80"/>
      <c r="I31" s="71">
        <f t="shared" si="6"/>
        <v>0</v>
      </c>
      <c r="J31" s="71">
        <f t="shared" si="7"/>
        <v>0</v>
      </c>
      <c r="K31" s="73">
        <f t="shared" si="8"/>
        <v>0</v>
      </c>
      <c r="N31" s="93"/>
    </row>
    <row r="32" spans="1:14" s="18" customFormat="1" ht="42.75" customHeight="1">
      <c r="A32" s="74" t="s">
        <v>85</v>
      </c>
      <c r="B32" s="86" t="s">
        <v>37</v>
      </c>
      <c r="C32" s="75" t="s">
        <v>61</v>
      </c>
      <c r="D32" s="76"/>
      <c r="E32" s="77" t="s">
        <v>59</v>
      </c>
      <c r="F32" s="78" t="s">
        <v>60</v>
      </c>
      <c r="G32" s="79">
        <v>117.36</v>
      </c>
      <c r="H32" s="79"/>
      <c r="I32" s="71">
        <f t="shared" si="6"/>
        <v>0</v>
      </c>
      <c r="J32" s="71">
        <f t="shared" si="7"/>
        <v>0</v>
      </c>
      <c r="K32" s="73">
        <f t="shared" si="8"/>
        <v>0</v>
      </c>
      <c r="N32" s="93"/>
    </row>
    <row r="33" spans="1:14" s="18" customFormat="1" ht="14.25" customHeight="1">
      <c r="A33" s="74" t="s">
        <v>89</v>
      </c>
      <c r="B33" s="87" t="s">
        <v>37</v>
      </c>
      <c r="C33" s="75" t="s">
        <v>67</v>
      </c>
      <c r="D33" s="76"/>
      <c r="E33" s="77" t="s">
        <v>66</v>
      </c>
      <c r="F33" s="78" t="s">
        <v>51</v>
      </c>
      <c r="G33" s="79">
        <v>4.12</v>
      </c>
      <c r="H33" s="79"/>
      <c r="I33" s="79">
        <f t="shared" si="6"/>
        <v>0</v>
      </c>
      <c r="J33" s="95">
        <f t="shared" si="7"/>
        <v>0</v>
      </c>
      <c r="K33" s="96">
        <f t="shared" si="8"/>
        <v>0</v>
      </c>
      <c r="N33" s="93"/>
    </row>
    <row r="34" spans="1:14" s="18" customFormat="1" ht="18" customHeight="1">
      <c r="A34" s="74" t="s">
        <v>118</v>
      </c>
      <c r="B34" s="87" t="s">
        <v>53</v>
      </c>
      <c r="C34" s="75" t="s">
        <v>88</v>
      </c>
      <c r="D34" s="76"/>
      <c r="E34" s="77" t="s">
        <v>110</v>
      </c>
      <c r="F34" s="78" t="s">
        <v>51</v>
      </c>
      <c r="G34" s="79">
        <v>82.19</v>
      </c>
      <c r="H34" s="79"/>
      <c r="I34" s="79">
        <f t="shared" si="6"/>
        <v>0</v>
      </c>
      <c r="J34" s="95">
        <f t="shared" si="7"/>
        <v>0</v>
      </c>
      <c r="K34" s="96">
        <f t="shared" si="8"/>
        <v>0</v>
      </c>
      <c r="N34" s="93"/>
    </row>
    <row r="35" spans="1:14" s="18" customFormat="1">
      <c r="A35" s="42">
        <v>4</v>
      </c>
      <c r="B35" s="88"/>
      <c r="C35" s="43"/>
      <c r="D35" s="44"/>
      <c r="E35" s="45" t="s">
        <v>73</v>
      </c>
      <c r="F35" s="46"/>
      <c r="G35" s="47"/>
      <c r="H35" s="47"/>
      <c r="I35" s="47"/>
      <c r="J35" s="119">
        <f>SUM(J36:J43)</f>
        <v>0</v>
      </c>
      <c r="K35" s="114">
        <f>SUM(K36:K43)</f>
        <v>0</v>
      </c>
    </row>
    <row r="36" spans="1:14" s="18" customFormat="1" ht="33.75" customHeight="1">
      <c r="A36" s="67" t="s">
        <v>78</v>
      </c>
      <c r="B36" s="86" t="s">
        <v>30</v>
      </c>
      <c r="C36" s="68" t="s">
        <v>124</v>
      </c>
      <c r="D36" s="66"/>
      <c r="E36" s="69" t="s">
        <v>119</v>
      </c>
      <c r="F36" s="70" t="s">
        <v>20</v>
      </c>
      <c r="G36" s="16">
        <v>216.74</v>
      </c>
      <c r="H36" s="16"/>
      <c r="I36" s="16">
        <f>ROUND(H36*(1+$K$8),2)</f>
        <v>0</v>
      </c>
      <c r="J36" s="16">
        <f>ROUND(G36*H36,2)</f>
        <v>0</v>
      </c>
      <c r="K36" s="27">
        <f>ROUND(G36*I36,2)</f>
        <v>0</v>
      </c>
    </row>
    <row r="37" spans="1:14" s="18" customFormat="1" ht="55.5" customHeight="1">
      <c r="A37" s="67" t="s">
        <v>79</v>
      </c>
      <c r="B37" s="86" t="s">
        <v>37</v>
      </c>
      <c r="C37" s="68" t="s">
        <v>179</v>
      </c>
      <c r="D37" s="123"/>
      <c r="E37" s="69" t="s">
        <v>178</v>
      </c>
      <c r="F37" s="70" t="s">
        <v>51</v>
      </c>
      <c r="G37" s="16">
        <v>3.19</v>
      </c>
      <c r="H37" s="16"/>
      <c r="I37" s="16">
        <f>ROUND(H37*(1+$K$8),2)</f>
        <v>0</v>
      </c>
      <c r="J37" s="16">
        <f>ROUND(G37*H37,2)</f>
        <v>0</v>
      </c>
      <c r="K37" s="27">
        <f>ROUND(G37*I37,2)</f>
        <v>0</v>
      </c>
    </row>
    <row r="38" spans="1:14" s="18" customFormat="1" ht="45" customHeight="1">
      <c r="A38" s="67" t="s">
        <v>80</v>
      </c>
      <c r="B38" s="86" t="s">
        <v>30</v>
      </c>
      <c r="C38" s="68" t="s">
        <v>133</v>
      </c>
      <c r="D38" s="122"/>
      <c r="E38" s="69" t="s">
        <v>181</v>
      </c>
      <c r="F38" s="70" t="s">
        <v>20</v>
      </c>
      <c r="G38" s="16">
        <v>686.17</v>
      </c>
      <c r="H38" s="16"/>
      <c r="I38" s="16">
        <f t="shared" ref="I38:I43" si="9">ROUND(H38*(1+$K$8),2)</f>
        <v>0</v>
      </c>
      <c r="J38" s="16">
        <f t="shared" ref="J38:J43" si="10">ROUND(G38*H38,2)</f>
        <v>0</v>
      </c>
      <c r="K38" s="27">
        <f t="shared" ref="K38:K43" si="11">ROUND(G38*I38,2)</f>
        <v>0</v>
      </c>
    </row>
    <row r="39" spans="1:14" s="18" customFormat="1" ht="41.25" customHeight="1">
      <c r="A39" s="67" t="s">
        <v>86</v>
      </c>
      <c r="B39" s="86" t="s">
        <v>30</v>
      </c>
      <c r="C39" s="68" t="s">
        <v>135</v>
      </c>
      <c r="D39" s="122"/>
      <c r="E39" s="69" t="s">
        <v>134</v>
      </c>
      <c r="F39" s="70" t="s">
        <v>20</v>
      </c>
      <c r="G39" s="16">
        <v>746.57</v>
      </c>
      <c r="H39" s="16"/>
      <c r="I39" s="16">
        <f t="shared" si="9"/>
        <v>0</v>
      </c>
      <c r="J39" s="16">
        <f t="shared" si="10"/>
        <v>0</v>
      </c>
      <c r="K39" s="27">
        <f t="shared" si="11"/>
        <v>0</v>
      </c>
    </row>
    <row r="40" spans="1:14" s="18" customFormat="1" ht="43.5" customHeight="1">
      <c r="A40" s="67" t="s">
        <v>130</v>
      </c>
      <c r="B40" s="86" t="s">
        <v>37</v>
      </c>
      <c r="C40" s="68" t="s">
        <v>125</v>
      </c>
      <c r="D40" s="122"/>
      <c r="E40" s="69" t="s">
        <v>120</v>
      </c>
      <c r="F40" s="70" t="s">
        <v>20</v>
      </c>
      <c r="G40" s="16">
        <v>295.68</v>
      </c>
      <c r="H40" s="16"/>
      <c r="I40" s="16">
        <f t="shared" si="9"/>
        <v>0</v>
      </c>
      <c r="J40" s="16">
        <f t="shared" si="10"/>
        <v>0</v>
      </c>
      <c r="K40" s="27">
        <f t="shared" si="11"/>
        <v>0</v>
      </c>
    </row>
    <row r="41" spans="1:14" s="18" customFormat="1" ht="18.75" customHeight="1">
      <c r="A41" s="67" t="s">
        <v>131</v>
      </c>
      <c r="B41" s="86" t="s">
        <v>37</v>
      </c>
      <c r="C41" s="68" t="s">
        <v>126</v>
      </c>
      <c r="D41" s="83"/>
      <c r="E41" s="69" t="s">
        <v>121</v>
      </c>
      <c r="F41" s="70" t="s">
        <v>51</v>
      </c>
      <c r="G41" s="16">
        <v>14.78</v>
      </c>
      <c r="H41" s="71"/>
      <c r="I41" s="16">
        <f t="shared" si="9"/>
        <v>0</v>
      </c>
      <c r="J41" s="16">
        <f t="shared" si="10"/>
        <v>0</v>
      </c>
      <c r="K41" s="27">
        <f t="shared" si="11"/>
        <v>0</v>
      </c>
    </row>
    <row r="42" spans="1:14" s="18" customFormat="1" ht="43.5" customHeight="1">
      <c r="A42" s="67" t="s">
        <v>132</v>
      </c>
      <c r="B42" s="86" t="s">
        <v>37</v>
      </c>
      <c r="C42" s="68" t="s">
        <v>127</v>
      </c>
      <c r="D42" s="118"/>
      <c r="E42" s="69" t="s">
        <v>122</v>
      </c>
      <c r="F42" s="70" t="s">
        <v>20</v>
      </c>
      <c r="G42" s="16">
        <v>134.22</v>
      </c>
      <c r="H42" s="71"/>
      <c r="I42" s="16">
        <f t="shared" si="9"/>
        <v>0</v>
      </c>
      <c r="J42" s="16">
        <f t="shared" si="10"/>
        <v>0</v>
      </c>
      <c r="K42" s="27">
        <f t="shared" si="11"/>
        <v>0</v>
      </c>
    </row>
    <row r="43" spans="1:14" s="18" customFormat="1" ht="29.25" customHeight="1">
      <c r="A43" s="67" t="s">
        <v>180</v>
      </c>
      <c r="B43" s="86" t="s">
        <v>128</v>
      </c>
      <c r="C43" s="68" t="s">
        <v>129</v>
      </c>
      <c r="D43" s="116"/>
      <c r="E43" s="69" t="s">
        <v>123</v>
      </c>
      <c r="F43" s="70" t="s">
        <v>20</v>
      </c>
      <c r="G43" s="16">
        <v>134.22</v>
      </c>
      <c r="H43" s="17"/>
      <c r="I43" s="16">
        <f t="shared" si="9"/>
        <v>0</v>
      </c>
      <c r="J43" s="16">
        <f t="shared" si="10"/>
        <v>0</v>
      </c>
      <c r="K43" s="27">
        <f t="shared" si="11"/>
        <v>0</v>
      </c>
    </row>
    <row r="44" spans="1:14" s="18" customFormat="1">
      <c r="A44" s="42">
        <v>5</v>
      </c>
      <c r="B44" s="88"/>
      <c r="C44" s="43"/>
      <c r="D44" s="44"/>
      <c r="E44" s="45" t="s">
        <v>72</v>
      </c>
      <c r="F44" s="46"/>
      <c r="G44" s="47"/>
      <c r="H44" s="47"/>
      <c r="I44" s="47"/>
      <c r="J44" s="119">
        <f>SUM(J45:J46)</f>
        <v>0</v>
      </c>
      <c r="K44" s="114">
        <f>SUM(K45:K46)</f>
        <v>0</v>
      </c>
    </row>
    <row r="45" spans="1:14" s="18" customFormat="1" ht="63.75">
      <c r="A45" s="74" t="s">
        <v>136</v>
      </c>
      <c r="B45" s="87" t="s">
        <v>37</v>
      </c>
      <c r="C45" s="75" t="s">
        <v>69</v>
      </c>
      <c r="D45" s="89"/>
      <c r="E45" s="77" t="s">
        <v>68</v>
      </c>
      <c r="F45" s="70" t="s">
        <v>20</v>
      </c>
      <c r="G45" s="90">
        <v>185.68</v>
      </c>
      <c r="H45" s="90"/>
      <c r="I45" s="90">
        <f>ROUND(H45*(1+$K$8),2)</f>
        <v>0</v>
      </c>
      <c r="J45" s="91">
        <f>ROUND(G45*H45,2)</f>
        <v>0</v>
      </c>
      <c r="K45" s="92">
        <f>ROUND(G45*I45,2)</f>
        <v>0</v>
      </c>
    </row>
    <row r="46" spans="1:14" s="18" customFormat="1" ht="48.75" customHeight="1">
      <c r="A46" s="74" t="s">
        <v>137</v>
      </c>
      <c r="B46" s="87" t="s">
        <v>37</v>
      </c>
      <c r="C46" s="75" t="s">
        <v>220</v>
      </c>
      <c r="D46" s="89"/>
      <c r="E46" s="77" t="s">
        <v>221</v>
      </c>
      <c r="F46" s="70" t="s">
        <v>20</v>
      </c>
      <c r="G46" s="79">
        <v>6.6</v>
      </c>
      <c r="H46" s="90"/>
      <c r="I46" s="90">
        <f>ROUND(H46*(1+$K$8),2)</f>
        <v>0</v>
      </c>
      <c r="J46" s="91">
        <f>ROUND(G46*H46,2)</f>
        <v>0</v>
      </c>
      <c r="K46" s="92">
        <f>ROUND(G46*I46,2)</f>
        <v>0</v>
      </c>
    </row>
    <row r="47" spans="1:14" s="18" customFormat="1" ht="17.25" customHeight="1">
      <c r="A47" s="42">
        <v>6</v>
      </c>
      <c r="B47" s="88"/>
      <c r="C47" s="43"/>
      <c r="D47" s="44"/>
      <c r="E47" s="45" t="s">
        <v>71</v>
      </c>
      <c r="F47" s="46"/>
      <c r="G47" s="47"/>
      <c r="H47" s="47"/>
      <c r="I47" s="47"/>
      <c r="J47" s="119">
        <f>SUM(J48:J49)</f>
        <v>0</v>
      </c>
      <c r="K47" s="114">
        <f>SUM(K48:K49)</f>
        <v>0</v>
      </c>
    </row>
    <row r="48" spans="1:14" s="18" customFormat="1" ht="57" customHeight="1">
      <c r="A48" s="74" t="s">
        <v>138</v>
      </c>
      <c r="B48" s="87" t="s">
        <v>37</v>
      </c>
      <c r="C48" s="75" t="s">
        <v>56</v>
      </c>
      <c r="D48" s="89"/>
      <c r="E48" s="77" t="s">
        <v>55</v>
      </c>
      <c r="F48" s="78" t="s">
        <v>20</v>
      </c>
      <c r="G48" s="90">
        <v>176.14</v>
      </c>
      <c r="H48" s="90"/>
      <c r="I48" s="90">
        <f>ROUND(H48*(1+$K$8),2)</f>
        <v>0</v>
      </c>
      <c r="J48" s="91">
        <f>ROUND(G48*H48,2)</f>
        <v>0</v>
      </c>
      <c r="K48" s="92">
        <f>ROUND(G48*I48,2)</f>
        <v>0</v>
      </c>
    </row>
    <row r="49" spans="1:11" s="18" customFormat="1" ht="56.25" customHeight="1">
      <c r="A49" s="74" t="s">
        <v>139</v>
      </c>
      <c r="B49" s="87" t="s">
        <v>37</v>
      </c>
      <c r="C49" s="75" t="s">
        <v>58</v>
      </c>
      <c r="D49" s="89"/>
      <c r="E49" s="77" t="s">
        <v>57</v>
      </c>
      <c r="F49" s="78" t="s">
        <v>20</v>
      </c>
      <c r="G49" s="90">
        <v>176.14</v>
      </c>
      <c r="H49" s="90"/>
      <c r="I49" s="90">
        <f>ROUND(H49*(1+$K$8),2)</f>
        <v>0</v>
      </c>
      <c r="J49" s="91">
        <f>ROUND(G49*H49,2)</f>
        <v>0</v>
      </c>
      <c r="K49" s="92">
        <f>ROUND(G49*I49,2)</f>
        <v>0</v>
      </c>
    </row>
    <row r="50" spans="1:11" s="18" customFormat="1" ht="22.5" customHeight="1">
      <c r="A50" s="42">
        <v>7</v>
      </c>
      <c r="B50" s="88"/>
      <c r="C50" s="43"/>
      <c r="D50" s="44"/>
      <c r="E50" s="45" t="s">
        <v>190</v>
      </c>
      <c r="F50" s="46"/>
      <c r="G50" s="47"/>
      <c r="H50" s="47"/>
      <c r="I50" s="47"/>
      <c r="J50" s="119">
        <f>SUM(J51:J56)</f>
        <v>0</v>
      </c>
      <c r="K50" s="114">
        <f>SUM(K51:K56)</f>
        <v>0</v>
      </c>
    </row>
    <row r="51" spans="1:11" s="18" customFormat="1" ht="54" customHeight="1">
      <c r="A51" s="74" t="s">
        <v>146</v>
      </c>
      <c r="B51" s="87" t="s">
        <v>37</v>
      </c>
      <c r="C51" s="75" t="s">
        <v>210</v>
      </c>
      <c r="D51" s="89"/>
      <c r="E51" s="77" t="s">
        <v>205</v>
      </c>
      <c r="F51" s="70" t="s">
        <v>19</v>
      </c>
      <c r="G51" s="90">
        <v>395</v>
      </c>
      <c r="H51" s="79"/>
      <c r="I51" s="90">
        <f t="shared" ref="I51:I56" si="12">ROUND(H51*(1+$K$8),2)</f>
        <v>0</v>
      </c>
      <c r="J51" s="91">
        <f t="shared" ref="J51:J56" si="13">ROUND(G51*H51,2)</f>
        <v>0</v>
      </c>
      <c r="K51" s="92">
        <f t="shared" ref="K51:K56" si="14">ROUND(G51*I51,2)</f>
        <v>0</v>
      </c>
    </row>
    <row r="52" spans="1:11" s="18" customFormat="1" ht="27.75" customHeight="1">
      <c r="A52" s="74" t="s">
        <v>147</v>
      </c>
      <c r="B52" s="87" t="s">
        <v>37</v>
      </c>
      <c r="C52" s="75" t="s">
        <v>211</v>
      </c>
      <c r="D52" s="89"/>
      <c r="E52" s="77" t="s">
        <v>206</v>
      </c>
      <c r="F52" s="70" t="s">
        <v>28</v>
      </c>
      <c r="G52" s="90">
        <v>13</v>
      </c>
      <c r="H52" s="79"/>
      <c r="I52" s="90">
        <f t="shared" si="12"/>
        <v>0</v>
      </c>
      <c r="J52" s="91">
        <f t="shared" si="13"/>
        <v>0</v>
      </c>
      <c r="K52" s="92">
        <f t="shared" si="14"/>
        <v>0</v>
      </c>
    </row>
    <row r="53" spans="1:11" s="18" customFormat="1" ht="43.5" customHeight="1">
      <c r="A53" s="74" t="s">
        <v>148</v>
      </c>
      <c r="B53" s="87" t="s">
        <v>37</v>
      </c>
      <c r="C53" s="75" t="s">
        <v>212</v>
      </c>
      <c r="D53" s="89"/>
      <c r="E53" s="77" t="s">
        <v>207</v>
      </c>
      <c r="F53" s="70" t="s">
        <v>19</v>
      </c>
      <c r="G53" s="90">
        <v>196</v>
      </c>
      <c r="H53" s="79"/>
      <c r="I53" s="90">
        <f t="shared" si="12"/>
        <v>0</v>
      </c>
      <c r="J53" s="91">
        <f t="shared" si="13"/>
        <v>0</v>
      </c>
      <c r="K53" s="92">
        <f t="shared" si="14"/>
        <v>0</v>
      </c>
    </row>
    <row r="54" spans="1:11" s="18" customFormat="1" ht="85.5" customHeight="1">
      <c r="A54" s="74" t="s">
        <v>149</v>
      </c>
      <c r="B54" s="87" t="s">
        <v>53</v>
      </c>
      <c r="C54" s="75" t="s">
        <v>31</v>
      </c>
      <c r="D54" s="89"/>
      <c r="E54" s="77" t="s">
        <v>208</v>
      </c>
      <c r="F54" s="70" t="s">
        <v>28</v>
      </c>
      <c r="G54" s="90">
        <v>8</v>
      </c>
      <c r="H54" s="79"/>
      <c r="I54" s="90">
        <f t="shared" si="12"/>
        <v>0</v>
      </c>
      <c r="J54" s="91">
        <f t="shared" si="13"/>
        <v>0</v>
      </c>
      <c r="K54" s="92">
        <f t="shared" si="14"/>
        <v>0</v>
      </c>
    </row>
    <row r="55" spans="1:11" s="18" customFormat="1" ht="85.5" customHeight="1">
      <c r="A55" s="74" t="s">
        <v>150</v>
      </c>
      <c r="B55" s="87" t="s">
        <v>53</v>
      </c>
      <c r="C55" s="75" t="s">
        <v>33</v>
      </c>
      <c r="D55" s="89"/>
      <c r="E55" s="77" t="s">
        <v>216</v>
      </c>
      <c r="F55" s="70" t="s">
        <v>28</v>
      </c>
      <c r="G55" s="90">
        <v>2</v>
      </c>
      <c r="H55" s="79"/>
      <c r="I55" s="90">
        <f t="shared" si="12"/>
        <v>0</v>
      </c>
      <c r="J55" s="91">
        <f t="shared" ref="J55" si="15">ROUND(G55*H55,2)</f>
        <v>0</v>
      </c>
      <c r="K55" s="92">
        <f t="shared" ref="K55" si="16">ROUND(G55*I55,2)</f>
        <v>0</v>
      </c>
    </row>
    <row r="56" spans="1:11" s="18" customFormat="1" ht="51" customHeight="1">
      <c r="A56" s="74" t="s">
        <v>191</v>
      </c>
      <c r="B56" s="87" t="s">
        <v>53</v>
      </c>
      <c r="C56" s="75" t="s">
        <v>34</v>
      </c>
      <c r="D56" s="89"/>
      <c r="E56" s="125" t="s">
        <v>209</v>
      </c>
      <c r="F56" s="70" t="s">
        <v>28</v>
      </c>
      <c r="G56" s="90">
        <v>1</v>
      </c>
      <c r="H56" s="79"/>
      <c r="I56" s="90">
        <f t="shared" si="12"/>
        <v>0</v>
      </c>
      <c r="J56" s="91">
        <f t="shared" si="13"/>
        <v>0</v>
      </c>
      <c r="K56" s="92">
        <f t="shared" si="14"/>
        <v>0</v>
      </c>
    </row>
    <row r="57" spans="1:11" s="18" customFormat="1" ht="15" customHeight="1">
      <c r="A57" s="42">
        <v>8</v>
      </c>
      <c r="B57" s="88"/>
      <c r="C57" s="43"/>
      <c r="D57" s="44"/>
      <c r="E57" s="45" t="s">
        <v>70</v>
      </c>
      <c r="F57" s="46"/>
      <c r="G57" s="47"/>
      <c r="H57" s="47"/>
      <c r="I57" s="47"/>
      <c r="J57" s="119">
        <f>SUM(J58:J61)</f>
        <v>0</v>
      </c>
      <c r="K57" s="114">
        <f>SUM(K58:K61)</f>
        <v>0</v>
      </c>
    </row>
    <row r="58" spans="1:11" s="18" customFormat="1" ht="42.75" customHeight="1">
      <c r="A58" s="74" t="s">
        <v>154</v>
      </c>
      <c r="B58" s="87" t="s">
        <v>37</v>
      </c>
      <c r="C58" s="75" t="s">
        <v>143</v>
      </c>
      <c r="D58" s="89"/>
      <c r="E58" s="77" t="s">
        <v>140</v>
      </c>
      <c r="F58" s="78" t="s">
        <v>20</v>
      </c>
      <c r="G58" s="90">
        <v>87.97</v>
      </c>
      <c r="H58" s="90"/>
      <c r="I58" s="90">
        <f>ROUND(H58*(1+$K$8),2)</f>
        <v>0</v>
      </c>
      <c r="J58" s="91">
        <f>ROUND(G58*H58,2)</f>
        <v>0</v>
      </c>
      <c r="K58" s="92">
        <f>ROUND(G58*I58,2)</f>
        <v>0</v>
      </c>
    </row>
    <row r="59" spans="1:11" s="18" customFormat="1" ht="42.75" customHeight="1">
      <c r="A59" s="74" t="s">
        <v>155</v>
      </c>
      <c r="B59" s="87" t="s">
        <v>37</v>
      </c>
      <c r="C59" s="75" t="s">
        <v>76</v>
      </c>
      <c r="D59" s="89"/>
      <c r="E59" s="77" t="s">
        <v>75</v>
      </c>
      <c r="F59" s="78" t="s">
        <v>20</v>
      </c>
      <c r="G59" s="90">
        <v>97.59</v>
      </c>
      <c r="H59" s="90"/>
      <c r="I59" s="90">
        <f>ROUND(H59*(1+$K$8),2)</f>
        <v>0</v>
      </c>
      <c r="J59" s="91">
        <f>ROUND(G59*H59,2)</f>
        <v>0</v>
      </c>
      <c r="K59" s="92">
        <f>ROUND(G59*I59,2)</f>
        <v>0</v>
      </c>
    </row>
    <row r="60" spans="1:11" s="18" customFormat="1" ht="32.25" customHeight="1">
      <c r="A60" s="74" t="s">
        <v>192</v>
      </c>
      <c r="B60" s="87" t="s">
        <v>37</v>
      </c>
      <c r="C60" s="75" t="s">
        <v>144</v>
      </c>
      <c r="D60" s="89"/>
      <c r="E60" s="77" t="s">
        <v>141</v>
      </c>
      <c r="F60" s="78" t="s">
        <v>20</v>
      </c>
      <c r="G60" s="79">
        <v>273.33</v>
      </c>
      <c r="H60" s="90"/>
      <c r="I60" s="90">
        <f>ROUND(H60*(1+$K$8),2)</f>
        <v>0</v>
      </c>
      <c r="J60" s="91">
        <f>ROUND(G60*H60,2)</f>
        <v>0</v>
      </c>
      <c r="K60" s="92">
        <f>ROUND(G60*I60,2)</f>
        <v>0</v>
      </c>
    </row>
    <row r="61" spans="1:11" s="18" customFormat="1" ht="43.5" customHeight="1">
      <c r="A61" s="74" t="s">
        <v>193</v>
      </c>
      <c r="B61" s="87" t="s">
        <v>37</v>
      </c>
      <c r="C61" s="75" t="s">
        <v>145</v>
      </c>
      <c r="D61" s="89"/>
      <c r="E61" s="77" t="s">
        <v>142</v>
      </c>
      <c r="F61" s="78" t="s">
        <v>19</v>
      </c>
      <c r="G61" s="79">
        <v>164</v>
      </c>
      <c r="H61" s="90"/>
      <c r="I61" s="90">
        <f>ROUND(H61*(1+$K$8),2)</f>
        <v>0</v>
      </c>
      <c r="J61" s="91">
        <f>ROUND(G61*H61,2)</f>
        <v>0</v>
      </c>
      <c r="K61" s="92">
        <f>ROUND(G61*I61,2)</f>
        <v>0</v>
      </c>
    </row>
    <row r="62" spans="1:11" s="18" customFormat="1" ht="15" customHeight="1">
      <c r="A62" s="42">
        <v>9</v>
      </c>
      <c r="B62" s="88"/>
      <c r="C62" s="43"/>
      <c r="D62" s="44"/>
      <c r="E62" s="45" t="s">
        <v>151</v>
      </c>
      <c r="F62" s="46"/>
      <c r="G62" s="47"/>
      <c r="H62" s="47"/>
      <c r="I62" s="47"/>
      <c r="J62" s="119">
        <f>SUM(J63:J65)</f>
        <v>0</v>
      </c>
      <c r="K62" s="114">
        <f>SUM(K63:K65)</f>
        <v>0</v>
      </c>
    </row>
    <row r="63" spans="1:11" s="18" customFormat="1" ht="38.25">
      <c r="A63" s="67" t="s">
        <v>158</v>
      </c>
      <c r="B63" s="86" t="s">
        <v>37</v>
      </c>
      <c r="C63" s="68" t="s">
        <v>152</v>
      </c>
      <c r="D63" s="94"/>
      <c r="E63" s="69" t="s">
        <v>153</v>
      </c>
      <c r="F63" s="70" t="s">
        <v>20</v>
      </c>
      <c r="G63" s="16">
        <v>273.94</v>
      </c>
      <c r="H63" s="17"/>
      <c r="I63" s="90">
        <f>ROUND(H63*(1+$K$8),2)</f>
        <v>0</v>
      </c>
      <c r="J63" s="91">
        <f>ROUND(G63*H63,2)</f>
        <v>0</v>
      </c>
      <c r="K63" s="92">
        <f>ROUND(G63*I63,2)</f>
        <v>0</v>
      </c>
    </row>
    <row r="64" spans="1:11" s="18" customFormat="1" ht="33.75" customHeight="1">
      <c r="A64" s="74" t="s">
        <v>159</v>
      </c>
      <c r="B64" s="87" t="s">
        <v>30</v>
      </c>
      <c r="C64" s="75" t="s">
        <v>92</v>
      </c>
      <c r="D64" s="76"/>
      <c r="E64" s="77" t="s">
        <v>171</v>
      </c>
      <c r="F64" s="19" t="s">
        <v>28</v>
      </c>
      <c r="G64" s="90">
        <v>5</v>
      </c>
      <c r="H64" s="79"/>
      <c r="I64" s="90">
        <f>ROUND(H64*(1+$K$8),2)</f>
        <v>0</v>
      </c>
      <c r="J64" s="91">
        <f>ROUND(G64*H64,2)</f>
        <v>0</v>
      </c>
      <c r="K64" s="92">
        <f>ROUND(G64*I64,2)</f>
        <v>0</v>
      </c>
    </row>
    <row r="65" spans="1:11" s="18" customFormat="1" ht="33.75" customHeight="1">
      <c r="A65" s="74" t="s">
        <v>217</v>
      </c>
      <c r="B65" s="87" t="s">
        <v>30</v>
      </c>
      <c r="C65" s="75" t="s">
        <v>219</v>
      </c>
      <c r="D65" s="76"/>
      <c r="E65" s="77" t="s">
        <v>218</v>
      </c>
      <c r="F65" s="19" t="s">
        <v>28</v>
      </c>
      <c r="G65" s="90">
        <v>1</v>
      </c>
      <c r="H65" s="79"/>
      <c r="I65" s="90">
        <f>ROUND(H65*(1+$K$8),2)</f>
        <v>0</v>
      </c>
      <c r="J65" s="91">
        <f>ROUND(G65*H65,2)</f>
        <v>0</v>
      </c>
      <c r="K65" s="92">
        <f>ROUND(G65*I65,2)</f>
        <v>0</v>
      </c>
    </row>
    <row r="66" spans="1:11" s="18" customFormat="1" ht="16.5" customHeight="1">
      <c r="A66" s="42">
        <v>10</v>
      </c>
      <c r="B66" s="88"/>
      <c r="C66" s="43"/>
      <c r="D66" s="44"/>
      <c r="E66" s="45" t="s">
        <v>27</v>
      </c>
      <c r="F66" s="46"/>
      <c r="G66" s="47"/>
      <c r="H66" s="47"/>
      <c r="I66" s="47"/>
      <c r="J66" s="119">
        <f>SUM(J67:J77)</f>
        <v>0</v>
      </c>
      <c r="K66" s="114">
        <f>SUM(K67:K77)</f>
        <v>0</v>
      </c>
    </row>
    <row r="67" spans="1:11" s="18" customFormat="1" ht="96" customHeight="1">
      <c r="A67" s="67" t="s">
        <v>167</v>
      </c>
      <c r="B67" s="86" t="s">
        <v>37</v>
      </c>
      <c r="C67" s="68" t="s">
        <v>157</v>
      </c>
      <c r="D67" s="62"/>
      <c r="E67" s="69" t="s">
        <v>156</v>
      </c>
      <c r="F67" s="19" t="s">
        <v>28</v>
      </c>
      <c r="G67" s="16">
        <v>2</v>
      </c>
      <c r="H67" s="71"/>
      <c r="I67" s="16">
        <f t="shared" ref="I67:I77" si="17">ROUND(H67*(1+$K$8),2)</f>
        <v>0</v>
      </c>
      <c r="J67" s="16">
        <f t="shared" ref="J67:J77" si="18">ROUND(G67*H67,2)</f>
        <v>0</v>
      </c>
      <c r="K67" s="27">
        <f t="shared" ref="K67:K77" si="19">ROUND(G67*I67,2)</f>
        <v>0</v>
      </c>
    </row>
    <row r="68" spans="1:11" s="18" customFormat="1" ht="54.75" customHeight="1">
      <c r="A68" s="67" t="s">
        <v>194</v>
      </c>
      <c r="B68" s="87" t="s">
        <v>53</v>
      </c>
      <c r="C68" s="75" t="s">
        <v>35</v>
      </c>
      <c r="D68" s="76"/>
      <c r="E68" s="77" t="s">
        <v>183</v>
      </c>
      <c r="F68" s="19" t="s">
        <v>28</v>
      </c>
      <c r="G68" s="90">
        <v>3</v>
      </c>
      <c r="H68" s="79"/>
      <c r="I68" s="16">
        <f t="shared" si="17"/>
        <v>0</v>
      </c>
      <c r="J68" s="16">
        <f t="shared" si="18"/>
        <v>0</v>
      </c>
      <c r="K68" s="27">
        <f t="shared" si="19"/>
        <v>0</v>
      </c>
    </row>
    <row r="69" spans="1:11" s="18" customFormat="1" ht="54.75" customHeight="1">
      <c r="A69" s="67" t="s">
        <v>195</v>
      </c>
      <c r="B69" s="86" t="s">
        <v>37</v>
      </c>
      <c r="C69" s="68" t="s">
        <v>160</v>
      </c>
      <c r="D69" s="76"/>
      <c r="E69" s="69" t="s">
        <v>166</v>
      </c>
      <c r="F69" s="70" t="s">
        <v>20</v>
      </c>
      <c r="G69" s="90">
        <v>416.18</v>
      </c>
      <c r="H69" s="79"/>
      <c r="I69" s="16">
        <f t="shared" si="17"/>
        <v>0</v>
      </c>
      <c r="J69" s="16">
        <f t="shared" si="18"/>
        <v>0</v>
      </c>
      <c r="K69" s="27">
        <f t="shared" si="19"/>
        <v>0</v>
      </c>
    </row>
    <row r="70" spans="1:11" s="18" customFormat="1" ht="31.5" customHeight="1">
      <c r="A70" s="67" t="s">
        <v>196</v>
      </c>
      <c r="B70" s="86" t="s">
        <v>37</v>
      </c>
      <c r="C70" s="68" t="s">
        <v>161</v>
      </c>
      <c r="D70" s="76"/>
      <c r="E70" s="69" t="s">
        <v>163</v>
      </c>
      <c r="F70" s="70" t="s">
        <v>20</v>
      </c>
      <c r="G70" s="90">
        <v>3.82</v>
      </c>
      <c r="H70" s="79"/>
      <c r="I70" s="16">
        <f t="shared" si="17"/>
        <v>0</v>
      </c>
      <c r="J70" s="16">
        <f t="shared" si="18"/>
        <v>0</v>
      </c>
      <c r="K70" s="27">
        <f t="shared" si="19"/>
        <v>0</v>
      </c>
    </row>
    <row r="71" spans="1:11" s="18" customFormat="1" ht="17.25" customHeight="1">
      <c r="A71" s="67" t="s">
        <v>197</v>
      </c>
      <c r="B71" s="86" t="s">
        <v>37</v>
      </c>
      <c r="C71" s="75" t="s">
        <v>162</v>
      </c>
      <c r="D71" s="76"/>
      <c r="E71" s="77" t="s">
        <v>164</v>
      </c>
      <c r="F71" s="78" t="s">
        <v>20</v>
      </c>
      <c r="G71" s="79">
        <v>287.2</v>
      </c>
      <c r="H71" s="79"/>
      <c r="I71" s="16">
        <f t="shared" si="17"/>
        <v>0</v>
      </c>
      <c r="J71" s="16">
        <f t="shared" si="18"/>
        <v>0</v>
      </c>
      <c r="K71" s="27">
        <f t="shared" si="19"/>
        <v>0</v>
      </c>
    </row>
    <row r="72" spans="1:11" s="18" customFormat="1" ht="15.75" customHeight="1">
      <c r="A72" s="67" t="s">
        <v>198</v>
      </c>
      <c r="B72" s="86" t="s">
        <v>53</v>
      </c>
      <c r="C72" s="68" t="s">
        <v>36</v>
      </c>
      <c r="D72" s="76"/>
      <c r="E72" s="77" t="s">
        <v>165</v>
      </c>
      <c r="F72" s="78" t="s">
        <v>19</v>
      </c>
      <c r="G72" s="79">
        <v>262.39999999999998</v>
      </c>
      <c r="H72" s="79"/>
      <c r="I72" s="16">
        <f t="shared" si="17"/>
        <v>0</v>
      </c>
      <c r="J72" s="16">
        <f t="shared" si="18"/>
        <v>0</v>
      </c>
      <c r="K72" s="27">
        <f t="shared" si="19"/>
        <v>0</v>
      </c>
    </row>
    <row r="73" spans="1:11" s="18" customFormat="1" ht="32.25" customHeight="1">
      <c r="A73" s="67" t="s">
        <v>199</v>
      </c>
      <c r="B73" s="87" t="s">
        <v>53</v>
      </c>
      <c r="C73" s="75" t="s">
        <v>184</v>
      </c>
      <c r="D73" s="76"/>
      <c r="E73" s="69" t="s">
        <v>172</v>
      </c>
      <c r="F73" s="78" t="s">
        <v>19</v>
      </c>
      <c r="G73" s="79">
        <v>1.52</v>
      </c>
      <c r="H73" s="79"/>
      <c r="I73" s="16">
        <f t="shared" si="17"/>
        <v>0</v>
      </c>
      <c r="J73" s="16">
        <f t="shared" si="18"/>
        <v>0</v>
      </c>
      <c r="K73" s="27">
        <f t="shared" si="19"/>
        <v>0</v>
      </c>
    </row>
    <row r="74" spans="1:11" s="18" customFormat="1" ht="32.25" customHeight="1">
      <c r="A74" s="67" t="s">
        <v>200</v>
      </c>
      <c r="B74" s="87" t="s">
        <v>53</v>
      </c>
      <c r="C74" s="68" t="s">
        <v>185</v>
      </c>
      <c r="D74" s="124"/>
      <c r="E74" s="69" t="s">
        <v>54</v>
      </c>
      <c r="F74" s="19" t="s">
        <v>28</v>
      </c>
      <c r="G74" s="16">
        <v>4</v>
      </c>
      <c r="H74" s="71"/>
      <c r="I74" s="16">
        <f t="shared" si="17"/>
        <v>0</v>
      </c>
      <c r="J74" s="16">
        <f t="shared" si="18"/>
        <v>0</v>
      </c>
      <c r="K74" s="27">
        <f t="shared" si="19"/>
        <v>0</v>
      </c>
    </row>
    <row r="75" spans="1:11" s="18" customFormat="1" ht="32.25" customHeight="1">
      <c r="A75" s="67" t="s">
        <v>201</v>
      </c>
      <c r="B75" s="87" t="s">
        <v>53</v>
      </c>
      <c r="C75" s="68" t="s">
        <v>186</v>
      </c>
      <c r="D75" s="89"/>
      <c r="E75" s="77" t="s">
        <v>189</v>
      </c>
      <c r="F75" s="78" t="s">
        <v>19</v>
      </c>
      <c r="G75" s="90">
        <v>75.099999999999994</v>
      </c>
      <c r="H75" s="79"/>
      <c r="I75" s="16">
        <f t="shared" ref="I75" si="20">ROUND(H75*(1+$K$8),2)</f>
        <v>0</v>
      </c>
      <c r="J75" s="16">
        <f t="shared" ref="J75" si="21">ROUND(G75*H75,2)</f>
        <v>0</v>
      </c>
      <c r="K75" s="27">
        <f t="shared" ref="K75" si="22">ROUND(G75*I75,2)</f>
        <v>0</v>
      </c>
    </row>
    <row r="76" spans="1:11" s="18" customFormat="1" ht="58.5" customHeight="1">
      <c r="A76" s="67" t="s">
        <v>202</v>
      </c>
      <c r="B76" s="87" t="s">
        <v>53</v>
      </c>
      <c r="C76" s="68" t="s">
        <v>213</v>
      </c>
      <c r="D76" s="89"/>
      <c r="E76" s="77" t="s">
        <v>188</v>
      </c>
      <c r="F76" s="78" t="s">
        <v>19</v>
      </c>
      <c r="G76" s="90">
        <v>75.36</v>
      </c>
      <c r="H76" s="79"/>
      <c r="I76" s="16">
        <f t="shared" si="17"/>
        <v>0</v>
      </c>
      <c r="J76" s="16">
        <f t="shared" si="18"/>
        <v>0</v>
      </c>
      <c r="K76" s="27">
        <f t="shared" si="19"/>
        <v>0</v>
      </c>
    </row>
    <row r="77" spans="1:11" s="18" customFormat="1" ht="20.25" customHeight="1">
      <c r="A77" s="67" t="s">
        <v>203</v>
      </c>
      <c r="B77" s="87" t="s">
        <v>53</v>
      </c>
      <c r="C77" s="68" t="s">
        <v>214</v>
      </c>
      <c r="D77" s="89"/>
      <c r="E77" s="77" t="s">
        <v>187</v>
      </c>
      <c r="F77" s="19" t="s">
        <v>28</v>
      </c>
      <c r="G77" s="90">
        <v>1</v>
      </c>
      <c r="H77" s="79"/>
      <c r="I77" s="16">
        <f t="shared" si="17"/>
        <v>0</v>
      </c>
      <c r="J77" s="16">
        <f t="shared" si="18"/>
        <v>0</v>
      </c>
      <c r="K77" s="27">
        <f t="shared" si="19"/>
        <v>0</v>
      </c>
    </row>
    <row r="78" spans="1:11" s="18" customFormat="1" ht="18.75" customHeight="1">
      <c r="A78" s="42">
        <v>11</v>
      </c>
      <c r="B78" s="88"/>
      <c r="C78" s="43"/>
      <c r="D78" s="44"/>
      <c r="E78" s="45" t="s">
        <v>182</v>
      </c>
      <c r="F78" s="46"/>
      <c r="G78" s="47"/>
      <c r="H78" s="47"/>
      <c r="I78" s="47"/>
      <c r="J78" s="47">
        <f>SUM(J79:J79)</f>
        <v>0</v>
      </c>
      <c r="K78" s="48">
        <f>SUM(K79:K79)</f>
        <v>0</v>
      </c>
    </row>
    <row r="79" spans="1:11" s="18" customFormat="1" ht="30.75" customHeight="1">
      <c r="A79" s="67" t="s">
        <v>168</v>
      </c>
      <c r="B79" s="86" t="s">
        <v>37</v>
      </c>
      <c r="C79" s="68" t="s">
        <v>170</v>
      </c>
      <c r="D79" s="115"/>
      <c r="E79" s="69" t="s">
        <v>169</v>
      </c>
      <c r="F79" s="70" t="s">
        <v>28</v>
      </c>
      <c r="G79" s="16">
        <v>2</v>
      </c>
      <c r="H79" s="71"/>
      <c r="I79" s="16">
        <f>ROUND(H79*(1+$K$8),2)</f>
        <v>0</v>
      </c>
      <c r="J79" s="16">
        <f>ROUND(G79*H79,2)</f>
        <v>0</v>
      </c>
      <c r="K79" s="27">
        <f>ROUND(G79*I79,2)</f>
        <v>0</v>
      </c>
    </row>
    <row r="80" spans="1:11" s="18" customFormat="1" ht="16.5" customHeight="1">
      <c r="A80" s="42">
        <v>12</v>
      </c>
      <c r="B80" s="88"/>
      <c r="C80" s="43"/>
      <c r="D80" s="44"/>
      <c r="E80" s="45" t="s">
        <v>29</v>
      </c>
      <c r="F80" s="46"/>
      <c r="G80" s="47"/>
      <c r="H80" s="47"/>
      <c r="I80" s="47"/>
      <c r="J80" s="47">
        <f>SUM(J81)</f>
        <v>0</v>
      </c>
      <c r="K80" s="48">
        <f>SUM(K81)</f>
        <v>0</v>
      </c>
    </row>
    <row r="81" spans="1:11" s="18" customFormat="1" ht="30.75" customHeight="1" thickBot="1">
      <c r="A81" s="67" t="s">
        <v>204</v>
      </c>
      <c r="B81" s="86" t="s">
        <v>53</v>
      </c>
      <c r="C81" s="68" t="s">
        <v>215</v>
      </c>
      <c r="D81" s="117"/>
      <c r="E81" s="69" t="s">
        <v>77</v>
      </c>
      <c r="F81" s="19" t="s">
        <v>20</v>
      </c>
      <c r="G81" s="16">
        <v>2258.19</v>
      </c>
      <c r="H81" s="16"/>
      <c r="I81" s="16">
        <f>ROUND(H81*(1+$K$8),2)</f>
        <v>0</v>
      </c>
      <c r="J81" s="16">
        <f>ROUND(G81*H81,2)</f>
        <v>0</v>
      </c>
      <c r="K81" s="27">
        <f>ROUND(G81*I81,2)</f>
        <v>0</v>
      </c>
    </row>
    <row r="82" spans="1:11" s="18" customFormat="1" ht="13.5" thickBot="1">
      <c r="A82" s="126" t="s">
        <v>25</v>
      </c>
      <c r="B82" s="127"/>
      <c r="C82" s="127"/>
      <c r="D82" s="127"/>
      <c r="E82" s="127"/>
      <c r="F82" s="127"/>
      <c r="G82" s="127"/>
      <c r="H82" s="127"/>
      <c r="I82" s="128"/>
      <c r="J82" s="63">
        <f>J11+J18+J28+J35+J44+J47+J50+J57+J62+J66+J78+J80</f>
        <v>0</v>
      </c>
      <c r="K82" s="63">
        <f>K11+K18+K28+K35+K44+K47+K50+K57+K62+K66+K78+K80</f>
        <v>0</v>
      </c>
    </row>
    <row r="83" spans="1:11">
      <c r="A83" s="8"/>
      <c r="B83" s="9"/>
      <c r="C83" s="23"/>
      <c r="D83" s="9"/>
      <c r="E83" s="9"/>
      <c r="F83" s="9"/>
      <c r="G83" s="9"/>
      <c r="H83" s="9"/>
      <c r="I83" s="9"/>
      <c r="J83" s="9"/>
      <c r="K83" s="49"/>
    </row>
    <row r="84" spans="1:11">
      <c r="A84" s="10"/>
      <c r="B84" s="11"/>
      <c r="C84" s="24"/>
      <c r="D84" s="11"/>
      <c r="E84" s="11"/>
      <c r="F84" s="11"/>
      <c r="G84" s="11"/>
      <c r="H84" s="11"/>
      <c r="I84" s="11"/>
      <c r="J84" s="11"/>
      <c r="K84" s="51"/>
    </row>
    <row r="85" spans="1:11">
      <c r="A85" s="10"/>
      <c r="B85" s="11"/>
      <c r="C85" s="56"/>
      <c r="D85" s="57"/>
      <c r="E85" s="58"/>
      <c r="F85" s="11"/>
      <c r="G85" s="12"/>
      <c r="H85" s="52"/>
      <c r="I85" s="15"/>
      <c r="J85" s="14"/>
      <c r="K85" s="26"/>
    </row>
    <row r="86" spans="1:11">
      <c r="A86" s="13"/>
      <c r="B86" s="14"/>
      <c r="C86" s="59"/>
      <c r="D86" s="60"/>
      <c r="E86" s="81"/>
      <c r="F86" s="50"/>
      <c r="G86" s="139"/>
      <c r="H86" s="139"/>
      <c r="I86" s="139"/>
      <c r="J86" s="28"/>
      <c r="K86" s="51"/>
    </row>
    <row r="87" spans="1:11">
      <c r="A87" s="13"/>
      <c r="B87" s="14"/>
      <c r="C87" s="25"/>
      <c r="D87" s="28"/>
      <c r="E87" s="65"/>
      <c r="F87" s="50"/>
      <c r="G87" s="139"/>
      <c r="H87" s="139"/>
      <c r="I87" s="139"/>
      <c r="J87" s="28"/>
      <c r="K87" s="51"/>
    </row>
    <row r="88" spans="1:11" ht="22.5" customHeight="1">
      <c r="A88" s="129" t="s">
        <v>32</v>
      </c>
      <c r="B88" s="130"/>
      <c r="C88" s="130"/>
      <c r="D88" s="130"/>
      <c r="E88" s="130"/>
      <c r="F88" s="130"/>
      <c r="G88" s="130"/>
      <c r="H88" s="130"/>
      <c r="I88" s="130"/>
      <c r="J88" s="130"/>
      <c r="K88" s="131"/>
    </row>
    <row r="89" spans="1:11" ht="18.75" customHeight="1" thickBot="1">
      <c r="A89" s="132"/>
      <c r="B89" s="133"/>
      <c r="C89" s="133"/>
      <c r="D89" s="133"/>
      <c r="E89" s="133"/>
      <c r="F89" s="133"/>
      <c r="G89" s="133"/>
      <c r="H89" s="133"/>
      <c r="I89" s="133"/>
      <c r="J89" s="133"/>
      <c r="K89" s="134"/>
    </row>
  </sheetData>
  <mergeCells count="16">
    <mergeCell ref="E1:K1"/>
    <mergeCell ref="A1:C1"/>
    <mergeCell ref="A6:F6"/>
    <mergeCell ref="A8:F8"/>
    <mergeCell ref="A7:F7"/>
    <mergeCell ref="A2:K2"/>
    <mergeCell ref="A5:G5"/>
    <mergeCell ref="G6:K6"/>
    <mergeCell ref="H7:H8"/>
    <mergeCell ref="G7:G8"/>
    <mergeCell ref="A82:I82"/>
    <mergeCell ref="A88:K89"/>
    <mergeCell ref="A3:K3"/>
    <mergeCell ref="A9:K9"/>
    <mergeCell ref="G86:I86"/>
    <mergeCell ref="G87:I87"/>
  </mergeCells>
  <phoneticPr fontId="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Orcamentaria</vt:lpstr>
      <vt:lpstr>'Planilha Orcamentaria'!Area_de_impressao</vt:lpstr>
      <vt:lpstr>'Planilha Orcamentaria'!Titulos_de_impressao</vt:lpstr>
    </vt:vector>
  </TitlesOfParts>
  <Company>Setop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ismar.maria</cp:lastModifiedBy>
  <cp:lastPrinted>2020-08-14T15:59:31Z</cp:lastPrinted>
  <dcterms:created xsi:type="dcterms:W3CDTF">2006-09-22T13:55:22Z</dcterms:created>
  <dcterms:modified xsi:type="dcterms:W3CDTF">2020-08-14T16:26:31Z</dcterms:modified>
</cp:coreProperties>
</file>