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1355" windowHeight="8445"/>
  </bookViews>
  <sheets>
    <sheet name="Planilha Orcamentaria" sheetId="6" r:id="rId1"/>
  </sheets>
  <externalReferences>
    <externalReference r:id="rId2"/>
  </externalReferences>
  <definedNames>
    <definedName name="_xlnm.Print_Area" localSheetId="0">'Planilha Orcamentaria'!$A$1:$K$53</definedName>
    <definedName name="BDI.Opcao" hidden="1">[1]DADOS!$F$18</definedName>
    <definedName name="BDI.TipoObra" hidden="1">[1]BDI!$A$138:$A$146</definedName>
    <definedName name="DESONERACAO" hidden="1">IF(OR(Import.Desoneracao="DESONERADO",Import.Desoneracao="SIM"),"SIM","NÃO")</definedName>
    <definedName name="Import.Desoneracao" hidden="1">OFFSET([1]DADOS!$G$18,0,-1)</definedName>
    <definedName name="ORÇAMENTO.BancoRef" hidden="1">'Planilha Orcamentaria'!$G$8</definedName>
    <definedName name="REFERENCIA.Descricao" hidden="1">IF(ISNUMBER('Planilha Orcamentaria'!$AA1),OFFSET(INDIRECT(ORÇAMENTO.BancoRef),'Planilha Orcamentaria'!$AA1-1,3,1),'Planilha Orcamentaria'!$AA1)</definedName>
    <definedName name="_xlnm.Print_Titles" localSheetId="0">'Planilha Orcamentaria'!$1:$10</definedName>
  </definedNames>
  <calcPr calcId="125725"/>
</workbook>
</file>

<file path=xl/calcChain.xml><?xml version="1.0" encoding="utf-8"?>
<calcChain xmlns="http://schemas.openxmlformats.org/spreadsheetml/2006/main">
  <c r="J38" i="6"/>
  <c r="J39"/>
  <c r="J40"/>
  <c r="J41"/>
  <c r="J42"/>
  <c r="J43"/>
  <c r="J37"/>
  <c r="J36" l="1"/>
  <c r="J29"/>
  <c r="J28" l="1"/>
  <c r="J31" l="1"/>
  <c r="J30" s="1"/>
  <c r="J33"/>
  <c r="J25"/>
  <c r="J24"/>
  <c r="J23"/>
  <c r="J22" l="1"/>
  <c r="J32"/>
  <c r="J45"/>
  <c r="J44" s="1"/>
  <c r="J18" l="1"/>
  <c r="J17" l="1"/>
  <c r="J21" l="1"/>
  <c r="J35"/>
  <c r="J34" l="1"/>
  <c r="J20" l="1"/>
  <c r="J19" l="1"/>
  <c r="J14"/>
  <c r="J13"/>
  <c r="J27"/>
  <c r="J26" s="1"/>
  <c r="J16" l="1"/>
  <c r="J15"/>
  <c r="J12"/>
  <c r="J11" l="1"/>
  <c r="J46" s="1"/>
  <c r="I29" l="1"/>
  <c r="K29" s="1"/>
  <c r="I39"/>
  <c r="K39" s="1"/>
  <c r="I41"/>
  <c r="K41" s="1"/>
  <c r="I35"/>
  <c r="I38"/>
  <c r="K38" s="1"/>
  <c r="I40"/>
  <c r="K40" s="1"/>
  <c r="I42"/>
  <c r="K42" s="1"/>
  <c r="I33"/>
  <c r="K33" s="1"/>
  <c r="I43"/>
  <c r="K43" s="1"/>
  <c r="I37"/>
  <c r="K37" s="1"/>
  <c r="I28"/>
  <c r="K28" s="1"/>
  <c r="I31"/>
  <c r="K31" s="1"/>
  <c r="I25"/>
  <c r="K25" s="1"/>
  <c r="I24"/>
  <c r="K24" s="1"/>
  <c r="I23"/>
  <c r="K23" s="1"/>
  <c r="I45"/>
  <c r="K45" s="1"/>
  <c r="K44" s="1"/>
  <c r="I18"/>
  <c r="K18" s="1"/>
  <c r="I21"/>
  <c r="K21" s="1"/>
  <c r="K35"/>
  <c r="I20"/>
  <c r="K20" s="1"/>
  <c r="I27"/>
  <c r="K27" s="1"/>
  <c r="I14"/>
  <c r="K14" s="1"/>
  <c r="I13"/>
  <c r="K13" s="1"/>
  <c r="I12"/>
  <c r="K12" s="1"/>
  <c r="I15"/>
  <c r="K15" s="1"/>
  <c r="I16"/>
  <c r="K16" s="1"/>
  <c r="K36" l="1"/>
  <c r="K26"/>
  <c r="K30"/>
  <c r="K22"/>
  <c r="K17"/>
  <c r="K19"/>
  <c r="K32"/>
  <c r="K34"/>
  <c r="K11"/>
  <c r="K46" l="1"/>
</calcChain>
</file>

<file path=xl/sharedStrings.xml><?xml version="1.0" encoding="utf-8"?>
<sst xmlns="http://schemas.openxmlformats.org/spreadsheetml/2006/main" count="163" uniqueCount="121">
  <si>
    <t>ITEM</t>
  </si>
  <si>
    <t>DESCRIÇÃO</t>
  </si>
  <si>
    <t>QUANTIDADE</t>
  </si>
  <si>
    <t>UNIDADE</t>
  </si>
  <si>
    <t>PLANILHA ORÇAMENTÁRIA DE CUSTOS</t>
  </si>
  <si>
    <t>CÓDIGO</t>
  </si>
  <si>
    <t>DIRETA</t>
  </si>
  <si>
    <t>INDIRETA</t>
  </si>
  <si>
    <t>(    )</t>
  </si>
  <si>
    <t>PREÇO TOTAL</t>
  </si>
  <si>
    <t xml:space="preserve">FORMA DE EXECUÇÃO: </t>
  </si>
  <si>
    <t>(  x  )</t>
  </si>
  <si>
    <t>Prefeitura Municipal de Muriaé</t>
  </si>
  <si>
    <t>CNPJ: 17.947.581/0001-76</t>
  </si>
  <si>
    <t>2.1</t>
  </si>
  <si>
    <t>BDI</t>
  </si>
  <si>
    <t>FONTE</t>
  </si>
  <si>
    <t>ORSE</t>
  </si>
  <si>
    <t>5.1</t>
  </si>
  <si>
    <t>1.1</t>
  </si>
  <si>
    <t>3.2</t>
  </si>
  <si>
    <t>7.1</t>
  </si>
  <si>
    <t>8.1</t>
  </si>
  <si>
    <t>M</t>
  </si>
  <si>
    <t>M2</t>
  </si>
  <si>
    <t>PREÇO UNITÁRIO S/ BDI</t>
  </si>
  <si>
    <t>PREÇO UNITÁRIO C/ BDI</t>
  </si>
  <si>
    <t>PREÇO TOTAL S/ BDI</t>
  </si>
  <si>
    <t>DATA:</t>
  </si>
  <si>
    <t>TOTAL GERAL</t>
  </si>
  <si>
    <t>SERVIÇOS PRELIMINARES</t>
  </si>
  <si>
    <t>UNID.</t>
  </si>
  <si>
    <t>LIMPEZA FINAL</t>
  </si>
  <si>
    <t>SINAPI</t>
  </si>
  <si>
    <t>Internet: www.muriae.mg.gov.br / Telefone: (32) 3696-3362
Centro Administrativo Municipal Presidente Tancredo Neves - 2º andar
Av. Maestro Sansão, nº 236 - Centro - CEP 36880-000 - Muriaé - MG</t>
  </si>
  <si>
    <t>SETOP</t>
  </si>
  <si>
    <t>IIO-PLA-005</t>
  </si>
  <si>
    <t>FORNECIMENTO E COLOCAÇÃO DE PLACA DE OBRA EM CHAPA GALVANIZADA (3,00 X 1,5 0 M) - EM CHAPA GALVANIZADA 0,26 AFIXADAS COM REBITES 540 E PARAFUSOS 3/8, EM ESTRUTURA
METÁLICA VIGA U 2" ENRIJECIDA COM METALON 20 X 20, SUPORTE EM EUCALIPTO AUTOCLAVADO PINTADAS</t>
  </si>
  <si>
    <t>1.3</t>
  </si>
  <si>
    <t>1.4</t>
  </si>
  <si>
    <t>IIO-TAP-026</t>
  </si>
  <si>
    <t>IIO-SAN-005</t>
  </si>
  <si>
    <t>BANHEIRO QUÍMICO 110 X 120 X 230 CM COM MANUTENÇÃO</t>
  </si>
  <si>
    <t>MÊS</t>
  </si>
  <si>
    <t>1.5</t>
  </si>
  <si>
    <t>M3</t>
  </si>
  <si>
    <t>TRABALHOS EM TERRA</t>
  </si>
  <si>
    <t>5.2</t>
  </si>
  <si>
    <t>PINTURA</t>
  </si>
  <si>
    <t>1.2</t>
  </si>
  <si>
    <t>4.1</t>
  </si>
  <si>
    <t>4.2</t>
  </si>
  <si>
    <t>4.3</t>
  </si>
  <si>
    <t>6.1</t>
  </si>
  <si>
    <t>ARM-AÇO-020</t>
  </si>
  <si>
    <t>CORTE, DOBRA E MONTAGEM DE AÇO CA-50/60</t>
  </si>
  <si>
    <t>KG</t>
  </si>
  <si>
    <t>5.3</t>
  </si>
  <si>
    <t>LIGAÇÃO PROVISÓRIA DE LUZ E FORÇA-PADRÃO PROVISÓRIO 30KVA</t>
  </si>
  <si>
    <t>IIO-LIG-010</t>
  </si>
  <si>
    <t>3.1</t>
  </si>
  <si>
    <t>9.1</t>
  </si>
  <si>
    <t>9.2</t>
  </si>
  <si>
    <t>Engº Leonardo da Silva</t>
  </si>
  <si>
    <t>CREA RJ 2017103206/D</t>
  </si>
  <si>
    <t>FORNECIMENTO DE CONCRETO ESTRUTURAL, USINADO BOMBEADO, COM FCK 25 MPA, INCLUSIVE LANÇAMENTO, ADENSAMENTO E ACABAMENTO</t>
  </si>
  <si>
    <t>EST-CON-115</t>
  </si>
  <si>
    <t>ED-15690</t>
  </si>
  <si>
    <t>OBRA: Construção de Portico em Estrutura Metálica</t>
  </si>
  <si>
    <t>TAPUME COM TELHA METÁLICA. AF_05/2018</t>
  </si>
  <si>
    <t>IIO-ARE-070-SETOP</t>
  </si>
  <si>
    <t>ÁREA COBERTA EM TELHA FIBROCIMENTO PARA BANCAS - PADRÃO DEER-MG</t>
  </si>
  <si>
    <t>DEMOLIÇÃO DE REVESTIMENTO ASFÁLTICO COM EQUIPAMENTO PNEUMÁTICO, INCLUSIVE AFASTAMENTO</t>
  </si>
  <si>
    <t>DEM-PIS-070</t>
  </si>
  <si>
    <t>ESCAVAÇÃO MANUAL DE VALAS 1,50 M &lt; H &lt;= 3,00 M</t>
  </si>
  <si>
    <t>TER-ESC-040</t>
  </si>
  <si>
    <t>REATERRO COMPACTADO DE VALA COM EQUIPAMENTO PLACA VIBRATÓRIA</t>
  </si>
  <si>
    <t>TER-REA-010</t>
  </si>
  <si>
    <t>FUNDAÇÃO</t>
  </si>
  <si>
    <t>FORMA E DESFORMA DE TÁBUA E SARRAFO, REAPROVEITAMENTO (3X) (FUNDAÇÃO)</t>
  </si>
  <si>
    <t>FORNECIMENTO DE CONCRETO ESTRUTURAL, USINADO BOMBEADO, COM FCK 25 MPA, INCLUSIVE LANÇAMENTO, ADENSAMENTO E ACABAMENTO (FUNDAÇÃO)</t>
  </si>
  <si>
    <t>FUN-CON-135</t>
  </si>
  <si>
    <t>SUPERESTRUTURA</t>
  </si>
  <si>
    <t>EST-FOR-005</t>
  </si>
  <si>
    <t>FORMA E DESFORMA DE TÁBUA E SARRAFO, REAPROVEITAMENTO (3X), EXCLUSIVE ESCORAMENTO</t>
  </si>
  <si>
    <t>ESTRUTURA METÁLICA</t>
  </si>
  <si>
    <t>ALVENARIA</t>
  </si>
  <si>
    <t>FORNECIMENTO, FABRICAÇÃO, TRANSPORTE E MONTAGEM DE ESTRUTURA METÁLICA EM PERFIS TUBULARES, INCLUSIVE PINTURA PRIMER</t>
  </si>
  <si>
    <t>EST-MET-015</t>
  </si>
  <si>
    <t xml:space="preserve">ALV-TIJ-015 </t>
  </si>
  <si>
    <t>ALVENARIA DE VEDAÇÃO COM TIJOLO MACIÇO REQUEIMADO, ESP. 10CM, COM ACABAMENTO APARENTE, INCLUSIVE ARGAMASSA PARA ASSENTAMENTO</t>
  </si>
  <si>
    <t>LIMPEZA FINAL PARA ENTREGA DA OBRA</t>
  </si>
  <si>
    <t>LIM-GER-005</t>
  </si>
  <si>
    <t>Endereço: Rua Alfredo Pedro Carneiro, s/nº, Bairro do Centro, Muriaé-MG</t>
  </si>
  <si>
    <t>PRAZO DE EXECUÇÃO: 60 dias</t>
  </si>
  <si>
    <t>10.1</t>
  </si>
  <si>
    <t>SERVIÇOS COMPLEMENTARES</t>
  </si>
  <si>
    <t>REGULARIZAÇÃO E COMPACTAÇÃO DE SUBLEITO DE SOLO PREDOMINANTEMENTE ARENOSO</t>
  </si>
  <si>
    <t>EXECUÇÃO E COMPACTAÇÃO DE SUB-BASE PARA PAVIMENTAÇÃO DE SOLO (PREDOMINANTEMENTE ARENOSO) BRITA - 50/50 - EXCLUSIVE SOLO, ESCAVAÇÃO, CARGA E TRANSPORTE</t>
  </si>
  <si>
    <t>CARGA, MANOBRAS E DESCARGA DE MISTURAS DE SOLOS E AGREGADOS (BASES ESTABILIZADAS EM USINA) COM CAMINHAO BASCULANTE 6 M3</t>
  </si>
  <si>
    <t>TRANSPORTE COMERCIAL DE SOLO-BRITA</t>
  </si>
  <si>
    <t>EXECUÇÃO DE IMPRIMAÇÃO COM ASFALTO DILUÍDO CM-30. AF_11/2019</t>
  </si>
  <si>
    <t>CONCRETO BETUMINOSO USINADO A QUENTE-CBUQ (EXECUÇÃO, INCLUINDO USINAGEM, APLICAÇÃO, ESPALHAMENTO E COMPACTAÇÃO, FORNECIMENTO DOS AGREGADOS E MATERIAL BETUMINOSO, EXCLUI TRANSPORTE DOS AGREGADOS E DO MATERIAL BETUMINOSO ATÉ USINA E DA MASSA PRONTA ATÉ A PISTA)</t>
  </si>
  <si>
    <t>TRANSPORTE COM CAMINHÃO BASCULANTE 10 M3 DE MASSA ASFALTICA PARA PAVIMENTAÇÃO URBANA</t>
  </si>
  <si>
    <t>T</t>
  </si>
  <si>
    <t>M3XKM</t>
  </si>
  <si>
    <t>100576</t>
  </si>
  <si>
    <t>100565</t>
  </si>
  <si>
    <t>72849</t>
  </si>
  <si>
    <t>83356</t>
  </si>
  <si>
    <t>96401</t>
  </si>
  <si>
    <t>OBR-VIA-180</t>
  </si>
  <si>
    <t>95303</t>
  </si>
  <si>
    <t>9.4</t>
  </si>
  <si>
    <t>9.5</t>
  </si>
  <si>
    <t>9.6</t>
  </si>
  <si>
    <t>9.7</t>
  </si>
  <si>
    <t>9.8</t>
  </si>
  <si>
    <t>REFERÊNCIA: SETOP JANEIRO/2020 - SINAPI JUNHO/2020 - ORSE MAIO/2020</t>
  </si>
  <si>
    <t xml:space="preserve">DEMOLIÇÕES </t>
  </si>
  <si>
    <t>PINTURA DE ACABAMENTO EM SUPERFÍCIES METÁLICAS COM APLICAÇÃO DE 02 DEMÃO DE TINTA ESMALTE POLIURETANO, RENNER RETHANE FLV 653, BI-COMPONENTE OU SIMILAR - R1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</si>
</sst>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1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  <charset val="1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44" fontId="7" fillId="0" borderId="0" applyFont="0" applyFill="0" applyBorder="0" applyAlignment="0" applyProtection="0"/>
    <xf numFmtId="0" fontId="1" fillId="0" borderId="0"/>
  </cellStyleXfs>
  <cellXfs count="157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2" borderId="14" xfId="0" applyFont="1" applyFill="1" applyBorder="1"/>
    <xf numFmtId="0" fontId="3" fillId="2" borderId="0" xfId="0" applyFont="1" applyFill="1" applyBorder="1"/>
    <xf numFmtId="0" fontId="3" fillId="2" borderId="8" xfId="0" applyFont="1" applyFill="1" applyBorder="1"/>
    <xf numFmtId="4" fontId="4" fillId="0" borderId="19" xfId="0" applyNumberFormat="1" applyFont="1" applyFill="1" applyBorder="1" applyAlignment="1">
      <alignment horizontal="right" vertical="center" wrapText="1"/>
    </xf>
    <xf numFmtId="0" fontId="4" fillId="0" borderId="0" xfId="0" applyFont="1" applyFill="1"/>
    <xf numFmtId="0" fontId="4" fillId="0" borderId="19" xfId="0" applyFont="1" applyFill="1" applyBorder="1" applyAlignment="1">
      <alignment horizontal="right" vertical="center"/>
    </xf>
    <xf numFmtId="10" fontId="3" fillId="0" borderId="9" xfId="1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center" vertical="center"/>
    </xf>
    <xf numFmtId="0" fontId="3" fillId="2" borderId="15" xfId="0" applyFont="1" applyFill="1" applyBorder="1"/>
    <xf numFmtId="4" fontId="4" fillId="0" borderId="30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vertical="center"/>
    </xf>
    <xf numFmtId="0" fontId="3" fillId="0" borderId="41" xfId="0" applyFont="1" applyFill="1" applyBorder="1" applyAlignment="1">
      <alignment vertical="center"/>
    </xf>
    <xf numFmtId="0" fontId="3" fillId="0" borderId="37" xfId="0" applyFont="1" applyFill="1" applyBorder="1" applyAlignment="1">
      <alignment horizontal="right" vertical="center"/>
    </xf>
    <xf numFmtId="14" fontId="3" fillId="2" borderId="5" xfId="0" applyNumberFormat="1" applyFont="1" applyFill="1" applyBorder="1" applyAlignment="1">
      <alignment vertical="center"/>
    </xf>
    <xf numFmtId="0" fontId="5" fillId="3" borderId="32" xfId="0" applyFont="1" applyFill="1" applyBorder="1" applyAlignment="1">
      <alignment horizontal="center" vertical="center"/>
    </xf>
    <xf numFmtId="49" fontId="5" fillId="3" borderId="33" xfId="0" applyNumberFormat="1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 wrapText="1"/>
    </xf>
    <xf numFmtId="0" fontId="5" fillId="3" borderId="33" xfId="0" applyNumberFormat="1" applyFont="1" applyFill="1" applyBorder="1" applyAlignment="1">
      <alignment horizontal="left" vertical="center" wrapText="1"/>
    </xf>
    <xf numFmtId="0" fontId="5" fillId="3" borderId="33" xfId="0" applyFont="1" applyFill="1" applyBorder="1" applyAlignment="1">
      <alignment horizontal="right" vertical="center"/>
    </xf>
    <xf numFmtId="4" fontId="5" fillId="3" borderId="33" xfId="0" applyNumberFormat="1" applyFont="1" applyFill="1" applyBorder="1" applyAlignment="1">
      <alignment horizontal="right" vertical="center"/>
    </xf>
    <xf numFmtId="4" fontId="5" fillId="3" borderId="34" xfId="0" applyNumberFormat="1" applyFont="1" applyFill="1" applyBorder="1" applyAlignment="1">
      <alignment horizontal="right" vertical="center"/>
    </xf>
    <xf numFmtId="0" fontId="5" fillId="3" borderId="36" xfId="0" applyFont="1" applyFill="1" applyBorder="1" applyAlignment="1">
      <alignment horizontal="center" vertical="center"/>
    </xf>
    <xf numFmtId="49" fontId="5" fillId="3" borderId="31" xfId="0" applyNumberFormat="1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 wrapText="1"/>
    </xf>
    <xf numFmtId="0" fontId="5" fillId="3" borderId="31" xfId="0" applyNumberFormat="1" applyFont="1" applyFill="1" applyBorder="1" applyAlignment="1">
      <alignment horizontal="left" vertical="center" wrapText="1"/>
    </xf>
    <xf numFmtId="0" fontId="5" fillId="3" borderId="31" xfId="0" applyFont="1" applyFill="1" applyBorder="1" applyAlignment="1">
      <alignment horizontal="right" vertical="center"/>
    </xf>
    <xf numFmtId="4" fontId="5" fillId="3" borderId="31" xfId="0" applyNumberFormat="1" applyFont="1" applyFill="1" applyBorder="1" applyAlignment="1">
      <alignment horizontal="right" vertical="center"/>
    </xf>
    <xf numFmtId="4" fontId="5" fillId="3" borderId="42" xfId="0" applyNumberFormat="1" applyFont="1" applyFill="1" applyBorder="1" applyAlignment="1">
      <alignment horizontal="right" vertical="center"/>
    </xf>
    <xf numFmtId="0" fontId="4" fillId="2" borderId="13" xfId="0" applyFont="1" applyFill="1" applyBorder="1"/>
    <xf numFmtId="0" fontId="4" fillId="2" borderId="0" xfId="0" applyFont="1" applyFill="1" applyBorder="1" applyAlignment="1">
      <alignment wrapText="1"/>
    </xf>
    <xf numFmtId="0" fontId="4" fillId="2" borderId="15" xfId="0" applyFont="1" applyFill="1" applyBorder="1"/>
    <xf numFmtId="0" fontId="4" fillId="0" borderId="8" xfId="0" applyFont="1" applyBorder="1" applyAlignment="1">
      <alignment vertical="center"/>
    </xf>
    <xf numFmtId="0" fontId="4" fillId="0" borderId="0" xfId="0" applyFont="1"/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49" fontId="4" fillId="0" borderId="0" xfId="0" applyNumberFormat="1" applyFont="1" applyAlignment="1">
      <alignment horizontal="center"/>
    </xf>
    <xf numFmtId="0" fontId="1" fillId="0" borderId="19" xfId="0" applyFont="1" applyFill="1" applyBorder="1" applyAlignment="1">
      <alignment horizontal="center" vertical="center" wrapText="1"/>
    </xf>
    <xf numFmtId="4" fontId="3" fillId="0" borderId="44" xfId="0" applyNumberFormat="1" applyFont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right" vertical="center"/>
    </xf>
    <xf numFmtId="4" fontId="1" fillId="0" borderId="19" xfId="0" applyNumberFormat="1" applyFont="1" applyFill="1" applyBorder="1" applyAlignment="1">
      <alignment horizontal="right" vertical="center" wrapText="1"/>
    </xf>
    <xf numFmtId="4" fontId="1" fillId="0" borderId="19" xfId="0" applyNumberFormat="1" applyFont="1" applyFill="1" applyBorder="1" applyAlignment="1">
      <alignment horizontal="right" vertical="center"/>
    </xf>
    <xf numFmtId="4" fontId="1" fillId="0" borderId="30" xfId="0" applyNumberFormat="1" applyFont="1" applyFill="1" applyBorder="1" applyAlignment="1">
      <alignment horizontal="right" vertical="center" wrapText="1"/>
    </xf>
    <xf numFmtId="0" fontId="1" fillId="0" borderId="36" xfId="0" applyFont="1" applyFill="1" applyBorder="1" applyAlignment="1">
      <alignment horizontal="center" vertical="center"/>
    </xf>
    <xf numFmtId="49" fontId="1" fillId="0" borderId="31" xfId="0" applyNumberFormat="1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 wrapText="1"/>
    </xf>
    <xf numFmtId="0" fontId="1" fillId="0" borderId="31" xfId="0" applyNumberFormat="1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right" vertical="center"/>
    </xf>
    <xf numFmtId="4" fontId="1" fillId="0" borderId="31" xfId="0" applyNumberFormat="1" applyFont="1" applyFill="1" applyBorder="1" applyAlignment="1">
      <alignment horizontal="right" vertical="center" wrapText="1"/>
    </xf>
    <xf numFmtId="4" fontId="1" fillId="0" borderId="31" xfId="0" applyNumberFormat="1" applyFont="1" applyFill="1" applyBorder="1" applyAlignment="1">
      <alignment horizontal="right" vertical="center"/>
    </xf>
    <xf numFmtId="0" fontId="6" fillId="4" borderId="19" xfId="3" applyNumberFormat="1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 wrapText="1"/>
    </xf>
    <xf numFmtId="4" fontId="4" fillId="0" borderId="31" xfId="0" applyNumberFormat="1" applyFont="1" applyFill="1" applyBorder="1" applyAlignment="1">
      <alignment horizontal="right" vertical="center" wrapText="1"/>
    </xf>
    <xf numFmtId="4" fontId="4" fillId="0" borderId="46" xfId="0" applyNumberFormat="1" applyFont="1" applyFill="1" applyBorder="1" applyAlignment="1">
      <alignment horizontal="right" vertical="center" wrapText="1"/>
    </xf>
    <xf numFmtId="4" fontId="4" fillId="0" borderId="42" xfId="0" applyNumberFormat="1" applyFont="1" applyFill="1" applyBorder="1" applyAlignment="1">
      <alignment horizontal="right" vertical="center" wrapText="1"/>
    </xf>
    <xf numFmtId="0" fontId="1" fillId="0" borderId="0" xfId="0" applyFont="1" applyFill="1"/>
    <xf numFmtId="4" fontId="1" fillId="0" borderId="46" xfId="0" applyNumberFormat="1" applyFont="1" applyFill="1" applyBorder="1" applyAlignment="1">
      <alignment horizontal="right" vertical="center" wrapText="1"/>
    </xf>
    <xf numFmtId="4" fontId="1" fillId="0" borderId="42" xfId="0" applyNumberFormat="1" applyFont="1" applyFill="1" applyBorder="1" applyAlignment="1">
      <alignment horizontal="right" vertical="center" wrapText="1"/>
    </xf>
    <xf numFmtId="4" fontId="1" fillId="0" borderId="21" xfId="0" applyNumberFormat="1" applyFont="1" applyFill="1" applyBorder="1" applyAlignment="1">
      <alignment horizontal="right" vertical="center" wrapText="1"/>
    </xf>
    <xf numFmtId="4" fontId="1" fillId="0" borderId="47" xfId="0" applyNumberFormat="1" applyFont="1" applyFill="1" applyBorder="1" applyAlignment="1">
      <alignment horizontal="right" vertical="center" wrapText="1"/>
    </xf>
    <xf numFmtId="0" fontId="5" fillId="3" borderId="35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49" fontId="5" fillId="3" borderId="19" xfId="0" applyNumberFormat="1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19" xfId="0" applyNumberFormat="1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right" vertical="center"/>
    </xf>
    <xf numFmtId="4" fontId="5" fillId="3" borderId="19" xfId="0" applyNumberFormat="1" applyFont="1" applyFill="1" applyBorder="1" applyAlignment="1">
      <alignment horizontal="right" vertical="center"/>
    </xf>
    <xf numFmtId="4" fontId="5" fillId="3" borderId="30" xfId="0" applyNumberFormat="1" applyFont="1" applyFill="1" applyBorder="1" applyAlignment="1">
      <alignment horizontal="right" vertical="center"/>
    </xf>
    <xf numFmtId="0" fontId="1" fillId="4" borderId="1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4" fontId="5" fillId="3" borderId="46" xfId="0" applyNumberFormat="1" applyFont="1" applyFill="1" applyBorder="1" applyAlignment="1">
      <alignment horizontal="right" vertical="center"/>
    </xf>
    <xf numFmtId="4" fontId="5" fillId="3" borderId="22" xfId="0" applyNumberFormat="1" applyFont="1" applyFill="1" applyBorder="1" applyAlignment="1">
      <alignment horizontal="right" vertical="center"/>
    </xf>
    <xf numFmtId="4" fontId="5" fillId="3" borderId="37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1" fillId="4" borderId="19" xfId="0" applyFont="1" applyFill="1" applyBorder="1" applyAlignment="1">
      <alignment horizontal="right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center" wrapText="1"/>
    </xf>
    <xf numFmtId="49" fontId="1" fillId="0" borderId="31" xfId="0" applyNumberFormat="1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49" fontId="9" fillId="0" borderId="19" xfId="0" applyNumberFormat="1" applyFont="1" applyBorder="1" applyAlignment="1">
      <alignment horizontal="center" vertical="center"/>
    </xf>
    <xf numFmtId="4" fontId="1" fillId="0" borderId="2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10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right" vertical="center"/>
    </xf>
    <xf numFmtId="0" fontId="4" fillId="0" borderId="6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28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5">
    <cellStyle name="Moeda" xfId="3" builtinId="4"/>
    <cellStyle name="Normal" xfId="0" builtinId="0"/>
    <cellStyle name="Normal 2" xfId="2"/>
    <cellStyle name="Normal 2 2" xfId="4"/>
    <cellStyle name="Porcentagem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276891</xdr:colOff>
      <xdr:row>0</xdr:row>
      <xdr:rowOff>232587</xdr:rowOff>
    </xdr:from>
    <xdr:to>
      <xdr:col>4</xdr:col>
      <xdr:colOff>3012559</xdr:colOff>
      <xdr:row>0</xdr:row>
      <xdr:rowOff>919273</xdr:rowOff>
    </xdr:to>
    <xdr:sp macro="" textlink="">
      <xdr:nvSpPr>
        <xdr:cNvPr id="5121" name="Text Box 6"/>
        <xdr:cNvSpPr txBox="1">
          <a:spLocks noChangeArrowheads="1"/>
        </xdr:cNvSpPr>
      </xdr:nvSpPr>
      <xdr:spPr bwMode="auto">
        <a:xfrm>
          <a:off x="2359100" y="232587"/>
          <a:ext cx="2735668" cy="6866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ESTADO DE MINAS GERAIS</a:t>
          </a:r>
          <a:endParaRPr lang="pt-BR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MURIAÉ</a:t>
          </a:r>
          <a:endParaRPr lang="pt-BR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CNPJ: 17.947.581/0001-76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Secretaria Municipal de Obras Públicas</a:t>
          </a:r>
        </a:p>
      </xdr:txBody>
    </xdr:sp>
    <xdr:clientData/>
  </xdr:twoCellAnchor>
  <xdr:twoCellAnchor>
    <xdr:from>
      <xdr:col>0</xdr:col>
      <xdr:colOff>247650</xdr:colOff>
      <xdr:row>0</xdr:row>
      <xdr:rowOff>47625</xdr:rowOff>
    </xdr:from>
    <xdr:to>
      <xdr:col>2</xdr:col>
      <xdr:colOff>885825</xdr:colOff>
      <xdr:row>1</xdr:row>
      <xdr:rowOff>22151</xdr:rowOff>
    </xdr:to>
    <xdr:pic>
      <xdr:nvPicPr>
        <xdr:cNvPr id="5134" name="Picture 4" descr="brasao 200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47625"/>
          <a:ext cx="1790035" cy="9824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mar.maria/AppData/Roaming/Microsoft/Excel/Pra&#231;as%202018%20490mil%20M&#218;LTIPLA%20V3.05%20R0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>
        <row r="18">
          <cell r="F18" t="str">
            <v>DESONERADO</v>
          </cell>
        </row>
      </sheetData>
      <sheetData sheetId="2"/>
      <sheetData sheetId="3">
        <row r="138">
          <cell r="A138" t="str">
            <v>(SELECIONAR)</v>
          </cell>
        </row>
        <row r="139">
          <cell r="A139" t="str">
            <v>Construção e Reforma de Edifícios</v>
          </cell>
        </row>
        <row r="140">
          <cell r="A140" t="str">
            <v>Construção de Praças Urbanas, Rodovias, Ferrovias e recapeamento e pavimentação de vias urbanas</v>
          </cell>
        </row>
        <row r="141">
          <cell r="A141" t="str">
            <v>Construção de Redes de Abastecimento de Água, Coleta de Esgoto</v>
          </cell>
        </row>
        <row r="142">
          <cell r="A142" t="str">
            <v>Construção e Manutenção de Estações e Redes de Distribuição de Energia Elétrica</v>
          </cell>
        </row>
        <row r="143">
          <cell r="A143" t="str">
            <v>Obras Portuárias, Marítimas e Fluviais</v>
          </cell>
        </row>
        <row r="144">
          <cell r="A144" t="str">
            <v>Fornecimento de Materiais e Equipamentos (aquisição indireta - em conjunto com licitação de obras)</v>
          </cell>
        </row>
        <row r="145">
          <cell r="A145" t="str">
            <v>Fornecimento de Materiais e Equipamentos (aquisição direta)</v>
          </cell>
        </row>
        <row r="146">
          <cell r="A146" t="str">
            <v>Estudos e Projetos, Planos e Gerenciamento e outros correlatos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5"/>
  <sheetViews>
    <sheetView showGridLines="0" showZeros="0" tabSelected="1" topLeftCell="A4" zoomScale="86" zoomScaleNormal="86" zoomScaleSheetLayoutView="80" workbookViewId="0">
      <selection activeCell="A9" sqref="A9:K9"/>
    </sheetView>
  </sheetViews>
  <sheetFormatPr defaultRowHeight="12.75"/>
  <cols>
    <col min="1" max="1" width="6.5703125" style="52" customWidth="1"/>
    <col min="2" max="2" width="10.5703125" style="52" customWidth="1"/>
    <col min="3" max="3" width="14" style="60" customWidth="1"/>
    <col min="4" max="4" width="14" style="52" hidden="1" customWidth="1"/>
    <col min="5" max="5" width="46.42578125" style="52" customWidth="1"/>
    <col min="6" max="6" width="9.140625" style="52"/>
    <col min="7" max="11" width="12.28515625" style="52" customWidth="1"/>
    <col min="12" max="16384" width="9.140625" style="52"/>
  </cols>
  <sheetData>
    <row r="1" spans="1:11" ht="95.25" customHeight="1" thickBot="1">
      <c r="A1" s="122"/>
      <c r="B1" s="123"/>
      <c r="C1" s="123"/>
      <c r="D1" s="53"/>
      <c r="E1" s="120"/>
      <c r="F1" s="120"/>
      <c r="G1" s="120"/>
      <c r="H1" s="120"/>
      <c r="I1" s="120"/>
      <c r="J1" s="120"/>
      <c r="K1" s="121"/>
    </row>
    <row r="2" spans="1:11" ht="3.75" customHeight="1" thickBot="1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</row>
    <row r="3" spans="1:11" ht="20.100000000000001" customHeight="1" thickBot="1">
      <c r="A3" s="152" t="s">
        <v>4</v>
      </c>
      <c r="B3" s="153"/>
      <c r="C3" s="153"/>
      <c r="D3" s="153"/>
      <c r="E3" s="153"/>
      <c r="F3" s="153"/>
      <c r="G3" s="153"/>
      <c r="H3" s="153"/>
      <c r="I3" s="153"/>
      <c r="J3" s="153"/>
      <c r="K3" s="154"/>
    </row>
    <row r="4" spans="1:11" ht="3.75" customHeight="1" thickBot="1">
      <c r="A4" s="6"/>
      <c r="B4" s="6"/>
      <c r="C4" s="21"/>
      <c r="D4" s="6"/>
      <c r="E4" s="6"/>
      <c r="F4" s="6"/>
      <c r="G4" s="6"/>
      <c r="H4" s="6"/>
      <c r="I4" s="6"/>
      <c r="J4" s="6"/>
      <c r="K4" s="6"/>
    </row>
    <row r="5" spans="1:11" ht="29.25" customHeight="1">
      <c r="A5" s="133" t="s">
        <v>68</v>
      </c>
      <c r="B5" s="134"/>
      <c r="C5" s="134"/>
      <c r="D5" s="134"/>
      <c r="E5" s="134"/>
      <c r="F5" s="134"/>
      <c r="G5" s="135"/>
      <c r="H5" s="32" t="s">
        <v>28</v>
      </c>
      <c r="I5" s="33">
        <v>44057</v>
      </c>
      <c r="J5" s="30"/>
      <c r="K5" s="31"/>
    </row>
    <row r="6" spans="1:11">
      <c r="A6" s="124" t="s">
        <v>93</v>
      </c>
      <c r="B6" s="125"/>
      <c r="C6" s="126"/>
      <c r="D6" s="126"/>
      <c r="E6" s="126"/>
      <c r="F6" s="127"/>
      <c r="G6" s="136" t="s">
        <v>10</v>
      </c>
      <c r="H6" s="137"/>
      <c r="I6" s="137"/>
      <c r="J6" s="137"/>
      <c r="K6" s="138"/>
    </row>
    <row r="7" spans="1:11" ht="14.25" customHeight="1">
      <c r="A7" s="131" t="s">
        <v>118</v>
      </c>
      <c r="B7" s="126"/>
      <c r="C7" s="126"/>
      <c r="D7" s="126"/>
      <c r="E7" s="126"/>
      <c r="F7" s="127"/>
      <c r="G7" s="141" t="s">
        <v>8</v>
      </c>
      <c r="H7" s="139" t="s">
        <v>6</v>
      </c>
      <c r="I7" s="63" t="s">
        <v>11</v>
      </c>
      <c r="J7" s="28"/>
      <c r="K7" s="5" t="s">
        <v>7</v>
      </c>
    </row>
    <row r="8" spans="1:11" ht="15.75" customHeight="1" thickBot="1">
      <c r="A8" s="128" t="s">
        <v>94</v>
      </c>
      <c r="B8" s="129"/>
      <c r="C8" s="129"/>
      <c r="D8" s="129"/>
      <c r="E8" s="129"/>
      <c r="F8" s="130"/>
      <c r="G8" s="142"/>
      <c r="H8" s="140"/>
      <c r="I8" s="7" t="s">
        <v>15</v>
      </c>
      <c r="J8" s="7"/>
      <c r="K8" s="19">
        <v>0.25440000000000002</v>
      </c>
    </row>
    <row r="9" spans="1:11" ht="3.75" customHeight="1" thickBot="1">
      <c r="A9" s="155"/>
      <c r="B9" s="155"/>
      <c r="C9" s="155"/>
      <c r="D9" s="155"/>
      <c r="E9" s="155"/>
      <c r="F9" s="155"/>
      <c r="G9" s="155"/>
      <c r="H9" s="155"/>
      <c r="I9" s="155"/>
      <c r="J9" s="155"/>
      <c r="K9" s="155"/>
    </row>
    <row r="10" spans="1:11" s="54" customFormat="1" ht="40.5" customHeight="1" thickBot="1">
      <c r="A10" s="1" t="s">
        <v>0</v>
      </c>
      <c r="B10" s="80" t="s">
        <v>16</v>
      </c>
      <c r="C10" s="20" t="s">
        <v>5</v>
      </c>
      <c r="D10" s="2" t="s">
        <v>16</v>
      </c>
      <c r="E10" s="2" t="s">
        <v>1</v>
      </c>
      <c r="F10" s="2" t="s">
        <v>3</v>
      </c>
      <c r="G10" s="2" t="s">
        <v>2</v>
      </c>
      <c r="H10" s="3" t="s">
        <v>25</v>
      </c>
      <c r="I10" s="3" t="s">
        <v>26</v>
      </c>
      <c r="J10" s="29" t="s">
        <v>27</v>
      </c>
      <c r="K10" s="4" t="s">
        <v>9</v>
      </c>
    </row>
    <row r="11" spans="1:11" s="17" customFormat="1">
      <c r="A11" s="34">
        <v>1</v>
      </c>
      <c r="B11" s="81"/>
      <c r="C11" s="35"/>
      <c r="D11" s="36"/>
      <c r="E11" s="37" t="s">
        <v>30</v>
      </c>
      <c r="F11" s="38"/>
      <c r="G11" s="39"/>
      <c r="H11" s="39"/>
      <c r="I11" s="39"/>
      <c r="J11" s="106">
        <f>SUM(J12:J16)</f>
        <v>9501.5300000000007</v>
      </c>
      <c r="K11" s="40">
        <f>SUM(K12:K16)</f>
        <v>11918.89</v>
      </c>
    </row>
    <row r="12" spans="1:11" s="17" customFormat="1" ht="90.75" customHeight="1">
      <c r="A12" s="65" t="s">
        <v>19</v>
      </c>
      <c r="B12" s="82" t="s">
        <v>35</v>
      </c>
      <c r="C12" s="66" t="s">
        <v>36</v>
      </c>
      <c r="D12" s="61"/>
      <c r="E12" s="67" t="s">
        <v>37</v>
      </c>
      <c r="F12" s="68" t="s">
        <v>31</v>
      </c>
      <c r="G12" s="69">
        <v>1</v>
      </c>
      <c r="H12" s="70">
        <v>1088.76</v>
      </c>
      <c r="I12" s="69">
        <f t="shared" ref="I12:I16" si="0">ROUND(H12*(1+$K$8),2)</f>
        <v>1365.74</v>
      </c>
      <c r="J12" s="69">
        <f t="shared" ref="J12:J16" si="1">ROUND(G12*H12,2)</f>
        <v>1088.76</v>
      </c>
      <c r="K12" s="71">
        <f t="shared" ref="K12:K16" si="2">ROUND(G12*I12,2)</f>
        <v>1365.74</v>
      </c>
    </row>
    <row r="13" spans="1:11" s="17" customFormat="1" ht="26.25" customHeight="1">
      <c r="A13" s="72" t="s">
        <v>49</v>
      </c>
      <c r="B13" s="82" t="s">
        <v>35</v>
      </c>
      <c r="C13" s="79" t="s">
        <v>59</v>
      </c>
      <c r="D13" s="74"/>
      <c r="E13" s="75" t="s">
        <v>58</v>
      </c>
      <c r="F13" s="68" t="s">
        <v>31</v>
      </c>
      <c r="G13" s="77">
        <v>1</v>
      </c>
      <c r="H13" s="78">
        <v>520.21</v>
      </c>
      <c r="I13" s="69">
        <f t="shared" si="0"/>
        <v>652.54999999999995</v>
      </c>
      <c r="J13" s="69">
        <f>ROUND(G13*H13,2)</f>
        <v>520.21</v>
      </c>
      <c r="K13" s="71">
        <f t="shared" si="2"/>
        <v>652.54999999999995</v>
      </c>
    </row>
    <row r="14" spans="1:11" s="17" customFormat="1" ht="26.25" customHeight="1">
      <c r="A14" s="72" t="s">
        <v>38</v>
      </c>
      <c r="B14" s="82" t="s">
        <v>35</v>
      </c>
      <c r="C14" s="79" t="s">
        <v>41</v>
      </c>
      <c r="D14" s="74"/>
      <c r="E14" s="75" t="s">
        <v>42</v>
      </c>
      <c r="F14" s="68" t="s">
        <v>43</v>
      </c>
      <c r="G14" s="77">
        <v>2</v>
      </c>
      <c r="H14" s="78">
        <v>515</v>
      </c>
      <c r="I14" s="69">
        <f t="shared" si="0"/>
        <v>646.02</v>
      </c>
      <c r="J14" s="69">
        <f>ROUND(G14*H14,2)</f>
        <v>1030</v>
      </c>
      <c r="K14" s="71">
        <f t="shared" si="2"/>
        <v>1292.04</v>
      </c>
    </row>
    <row r="15" spans="1:11" s="17" customFormat="1" ht="27" customHeight="1">
      <c r="A15" s="72" t="s">
        <v>39</v>
      </c>
      <c r="B15" s="82" t="s">
        <v>35</v>
      </c>
      <c r="C15" s="111" t="s">
        <v>70</v>
      </c>
      <c r="D15" s="74"/>
      <c r="E15" s="75" t="s">
        <v>71</v>
      </c>
      <c r="F15" s="76" t="s">
        <v>24</v>
      </c>
      <c r="G15" s="77">
        <v>4</v>
      </c>
      <c r="H15" s="78">
        <v>589.21</v>
      </c>
      <c r="I15" s="69">
        <f t="shared" si="0"/>
        <v>739.11</v>
      </c>
      <c r="J15" s="69">
        <f t="shared" si="1"/>
        <v>2356.84</v>
      </c>
      <c r="K15" s="71">
        <f t="shared" si="2"/>
        <v>2956.44</v>
      </c>
    </row>
    <row r="16" spans="1:11" s="17" customFormat="1" ht="16.5" customHeight="1">
      <c r="A16" s="72" t="s">
        <v>44</v>
      </c>
      <c r="B16" s="82" t="s">
        <v>35</v>
      </c>
      <c r="C16" s="73" t="s">
        <v>40</v>
      </c>
      <c r="D16" s="74"/>
      <c r="E16" s="75" t="s">
        <v>69</v>
      </c>
      <c r="F16" s="76" t="s">
        <v>23</v>
      </c>
      <c r="G16" s="77">
        <v>58.76</v>
      </c>
      <c r="H16" s="78">
        <v>76.680000000000007</v>
      </c>
      <c r="I16" s="69">
        <f t="shared" si="0"/>
        <v>96.19</v>
      </c>
      <c r="J16" s="69">
        <f t="shared" si="1"/>
        <v>4505.72</v>
      </c>
      <c r="K16" s="71">
        <f t="shared" si="2"/>
        <v>5652.12</v>
      </c>
    </row>
    <row r="17" spans="1:14" s="17" customFormat="1">
      <c r="A17" s="94">
        <v>2</v>
      </c>
      <c r="B17" s="95"/>
      <c r="C17" s="96"/>
      <c r="D17" s="97"/>
      <c r="E17" s="98" t="s">
        <v>119</v>
      </c>
      <c r="F17" s="99"/>
      <c r="G17" s="100"/>
      <c r="H17" s="100"/>
      <c r="I17" s="100"/>
      <c r="J17" s="105">
        <f>SUM(J18:J18)</f>
        <v>8.2200000000000006</v>
      </c>
      <c r="K17" s="101">
        <f>SUM(K18:K18)</f>
        <v>10.32</v>
      </c>
    </row>
    <row r="18" spans="1:14" s="17" customFormat="1" ht="42.75" customHeight="1">
      <c r="A18" s="65" t="s">
        <v>14</v>
      </c>
      <c r="B18" s="82" t="s">
        <v>35</v>
      </c>
      <c r="C18" s="73" t="s">
        <v>73</v>
      </c>
      <c r="D18" s="74"/>
      <c r="E18" s="75" t="s">
        <v>72</v>
      </c>
      <c r="F18" s="76" t="s">
        <v>45</v>
      </c>
      <c r="G18" s="69">
        <v>1.1200000000000001</v>
      </c>
      <c r="H18" s="78">
        <v>7.34</v>
      </c>
      <c r="I18" s="92">
        <f t="shared" ref="I18" si="3">ROUND(H18*(1+$K$8),2)</f>
        <v>9.2100000000000009</v>
      </c>
      <c r="J18" s="92">
        <f t="shared" ref="J18" si="4">ROUND(G18*H18,2)</f>
        <v>8.2200000000000006</v>
      </c>
      <c r="K18" s="93">
        <f t="shared" ref="K18" si="5">ROUND(G18*I18,2)</f>
        <v>10.32</v>
      </c>
    </row>
    <row r="19" spans="1:14" s="17" customFormat="1">
      <c r="A19" s="94">
        <v>3</v>
      </c>
      <c r="B19" s="95"/>
      <c r="C19" s="96"/>
      <c r="D19" s="97"/>
      <c r="E19" s="98" t="s">
        <v>46</v>
      </c>
      <c r="F19" s="99"/>
      <c r="G19" s="100"/>
      <c r="H19" s="100"/>
      <c r="I19" s="100"/>
      <c r="J19" s="105">
        <f>SUM(J20:J21)</f>
        <v>2152.25</v>
      </c>
      <c r="K19" s="101">
        <f>SUM(K20:K21)</f>
        <v>2699.71</v>
      </c>
    </row>
    <row r="20" spans="1:14" s="17" customFormat="1" ht="21" customHeight="1">
      <c r="A20" s="72" t="s">
        <v>60</v>
      </c>
      <c r="B20" s="82" t="s">
        <v>35</v>
      </c>
      <c r="C20" s="73" t="s">
        <v>75</v>
      </c>
      <c r="D20" s="74"/>
      <c r="E20" s="75" t="s">
        <v>74</v>
      </c>
      <c r="F20" s="76" t="s">
        <v>45</v>
      </c>
      <c r="G20" s="77">
        <v>27.37</v>
      </c>
      <c r="H20" s="78">
        <v>59.53</v>
      </c>
      <c r="I20" s="69">
        <f t="shared" ref="I20:I21" si="6">ROUND(H20*(1+$K$8),2)</f>
        <v>74.67</v>
      </c>
      <c r="J20" s="69">
        <f t="shared" ref="J20:J21" si="7">ROUND(G20*H20,2)</f>
        <v>1629.34</v>
      </c>
      <c r="K20" s="71">
        <f t="shared" ref="K20:K21" si="8">ROUND(G20*I20,2)</f>
        <v>2043.72</v>
      </c>
      <c r="N20" s="89"/>
    </row>
    <row r="21" spans="1:14" s="17" customFormat="1" ht="27.75" customHeight="1">
      <c r="A21" s="72" t="s">
        <v>20</v>
      </c>
      <c r="B21" s="82" t="s">
        <v>35</v>
      </c>
      <c r="C21" s="73" t="s">
        <v>77</v>
      </c>
      <c r="D21" s="74"/>
      <c r="E21" s="75" t="s">
        <v>76</v>
      </c>
      <c r="F21" s="76" t="s">
        <v>45</v>
      </c>
      <c r="G21" s="77">
        <v>18.510000000000002</v>
      </c>
      <c r="H21" s="78">
        <v>28.25</v>
      </c>
      <c r="I21" s="69">
        <f t="shared" si="6"/>
        <v>35.44</v>
      </c>
      <c r="J21" s="69">
        <f t="shared" si="7"/>
        <v>522.91</v>
      </c>
      <c r="K21" s="71">
        <f t="shared" si="8"/>
        <v>655.99</v>
      </c>
      <c r="N21" s="89"/>
    </row>
    <row r="22" spans="1:14" s="17" customFormat="1">
      <c r="A22" s="41">
        <v>4</v>
      </c>
      <c r="B22" s="84"/>
      <c r="C22" s="42"/>
      <c r="D22" s="74"/>
      <c r="E22" s="44" t="s">
        <v>78</v>
      </c>
      <c r="F22" s="45"/>
      <c r="G22" s="100"/>
      <c r="H22" s="100"/>
      <c r="I22" s="100"/>
      <c r="J22" s="105">
        <f>SUM(J23:J25)</f>
        <v>11215.34</v>
      </c>
      <c r="K22" s="101">
        <f>SUM(K23:K25)</f>
        <v>14068.720000000001</v>
      </c>
      <c r="N22" s="89"/>
    </row>
    <row r="23" spans="1:14" s="17" customFormat="1" ht="29.25" customHeight="1">
      <c r="A23" s="72" t="s">
        <v>50</v>
      </c>
      <c r="B23" s="82" t="s">
        <v>35</v>
      </c>
      <c r="C23" s="102" t="s">
        <v>67</v>
      </c>
      <c r="D23" s="74"/>
      <c r="E23" s="110" t="s">
        <v>79</v>
      </c>
      <c r="F23" s="108" t="s">
        <v>24</v>
      </c>
      <c r="G23" s="77">
        <v>31.01</v>
      </c>
      <c r="H23" s="77">
        <v>38.85</v>
      </c>
      <c r="I23" s="77">
        <f t="shared" ref="I23:I25" si="9">ROUND(H23*(1+$K$8),2)</f>
        <v>48.73</v>
      </c>
      <c r="J23" s="90">
        <f t="shared" ref="J23:J25" si="10">ROUND(G23*H23,2)</f>
        <v>1204.74</v>
      </c>
      <c r="K23" s="91">
        <f t="shared" ref="K23:K25" si="11">ROUND(G23*I23,2)</f>
        <v>1511.12</v>
      </c>
      <c r="N23" s="89"/>
    </row>
    <row r="24" spans="1:14" s="17" customFormat="1" ht="57.75" customHeight="1">
      <c r="A24" s="72" t="s">
        <v>51</v>
      </c>
      <c r="B24" s="82" t="s">
        <v>35</v>
      </c>
      <c r="C24" s="102" t="s">
        <v>81</v>
      </c>
      <c r="D24" s="74"/>
      <c r="E24" s="110" t="s">
        <v>80</v>
      </c>
      <c r="F24" s="108" t="s">
        <v>45</v>
      </c>
      <c r="G24" s="77">
        <v>11.92</v>
      </c>
      <c r="H24" s="77">
        <v>319.52999999999997</v>
      </c>
      <c r="I24" s="77">
        <f t="shared" si="9"/>
        <v>400.82</v>
      </c>
      <c r="J24" s="90">
        <f t="shared" si="10"/>
        <v>3808.8</v>
      </c>
      <c r="K24" s="91">
        <f t="shared" si="11"/>
        <v>4777.7700000000004</v>
      </c>
      <c r="N24" s="89"/>
    </row>
    <row r="25" spans="1:14" s="17" customFormat="1" ht="15" customHeight="1">
      <c r="A25" s="72" t="s">
        <v>52</v>
      </c>
      <c r="B25" s="82" t="s">
        <v>35</v>
      </c>
      <c r="C25" s="102" t="s">
        <v>54</v>
      </c>
      <c r="D25" s="74"/>
      <c r="E25" s="110" t="s">
        <v>55</v>
      </c>
      <c r="F25" s="108" t="s">
        <v>56</v>
      </c>
      <c r="G25" s="77">
        <v>848.4</v>
      </c>
      <c r="H25" s="77">
        <v>7.31</v>
      </c>
      <c r="I25" s="77">
        <f t="shared" si="9"/>
        <v>9.17</v>
      </c>
      <c r="J25" s="90">
        <f t="shared" si="10"/>
        <v>6201.8</v>
      </c>
      <c r="K25" s="91">
        <f t="shared" si="11"/>
        <v>7779.83</v>
      </c>
      <c r="N25" s="89"/>
    </row>
    <row r="26" spans="1:14" s="17" customFormat="1" ht="15" customHeight="1">
      <c r="A26" s="41">
        <v>5</v>
      </c>
      <c r="B26" s="84"/>
      <c r="C26" s="42"/>
      <c r="D26" s="43"/>
      <c r="E26" s="44" t="s">
        <v>82</v>
      </c>
      <c r="F26" s="45"/>
      <c r="G26" s="46"/>
      <c r="H26" s="46"/>
      <c r="I26" s="46"/>
      <c r="J26" s="104">
        <f>SUM(J27:J29)</f>
        <v>7991.7800000000007</v>
      </c>
      <c r="K26" s="101">
        <f>SUM(K27:K29)</f>
        <v>10024.970000000001</v>
      </c>
    </row>
    <row r="27" spans="1:14" s="17" customFormat="1" ht="32.25" customHeight="1">
      <c r="A27" s="65" t="s">
        <v>18</v>
      </c>
      <c r="B27" s="82" t="s">
        <v>35</v>
      </c>
      <c r="C27" s="66" t="s">
        <v>83</v>
      </c>
      <c r="D27" s="64"/>
      <c r="E27" s="67" t="s">
        <v>84</v>
      </c>
      <c r="F27" s="18" t="s">
        <v>24</v>
      </c>
      <c r="G27" s="16">
        <v>42.39</v>
      </c>
      <c r="H27" s="16">
        <v>38.92</v>
      </c>
      <c r="I27" s="16">
        <f t="shared" ref="I27:I35" si="12">ROUND(H27*(1+$K$8),2)</f>
        <v>48.82</v>
      </c>
      <c r="J27" s="16">
        <f t="shared" ref="J27:J35" si="13">ROUND(G27*H27,2)</f>
        <v>1649.82</v>
      </c>
      <c r="K27" s="26">
        <f t="shared" ref="K27:K35" si="14">ROUND(G27*I27,2)</f>
        <v>2069.48</v>
      </c>
    </row>
    <row r="28" spans="1:14" s="17" customFormat="1" ht="45.75" customHeight="1">
      <c r="A28" s="65" t="s">
        <v>47</v>
      </c>
      <c r="B28" s="82" t="s">
        <v>35</v>
      </c>
      <c r="C28" s="66" t="s">
        <v>66</v>
      </c>
      <c r="D28" s="109"/>
      <c r="E28" s="67" t="s">
        <v>65</v>
      </c>
      <c r="F28" s="108" t="s">
        <v>45</v>
      </c>
      <c r="G28" s="16">
        <v>8.11</v>
      </c>
      <c r="H28" s="16">
        <v>329.06</v>
      </c>
      <c r="I28" s="16">
        <f t="shared" ref="I28" si="15">ROUND(H28*(1+$K$8),2)</f>
        <v>412.77</v>
      </c>
      <c r="J28" s="16">
        <f t="shared" ref="J28" si="16">ROUND(G28*H28,2)</f>
        <v>2668.68</v>
      </c>
      <c r="K28" s="26">
        <f t="shared" ref="K28" si="17">ROUND(G28*I28,2)</f>
        <v>3347.56</v>
      </c>
    </row>
    <row r="29" spans="1:14" s="17" customFormat="1" ht="18" customHeight="1">
      <c r="A29" s="65" t="s">
        <v>57</v>
      </c>
      <c r="B29" s="82" t="s">
        <v>35</v>
      </c>
      <c r="C29" s="102" t="s">
        <v>54</v>
      </c>
      <c r="D29" s="85"/>
      <c r="E29" s="110" t="s">
        <v>55</v>
      </c>
      <c r="F29" s="108" t="s">
        <v>56</v>
      </c>
      <c r="G29" s="86">
        <v>502.5</v>
      </c>
      <c r="H29" s="77">
        <v>7.31</v>
      </c>
      <c r="I29" s="16">
        <f t="shared" ref="I29" si="18">ROUND(H29*(1+$K$8),2)</f>
        <v>9.17</v>
      </c>
      <c r="J29" s="16">
        <f t="shared" ref="J29" si="19">ROUND(G29*H29,2)</f>
        <v>3673.28</v>
      </c>
      <c r="K29" s="26">
        <f t="shared" ref="K29" si="20">ROUND(G29*I29,2)</f>
        <v>4607.93</v>
      </c>
    </row>
    <row r="30" spans="1:14" s="17" customFormat="1">
      <c r="A30" s="41">
        <v>6</v>
      </c>
      <c r="B30" s="84"/>
      <c r="C30" s="42"/>
      <c r="D30" s="43"/>
      <c r="E30" s="44" t="s">
        <v>85</v>
      </c>
      <c r="F30" s="45"/>
      <c r="G30" s="46"/>
      <c r="H30" s="46"/>
      <c r="I30" s="46"/>
      <c r="J30" s="104">
        <f>SUM(J31:J31)</f>
        <v>15331.79</v>
      </c>
      <c r="K30" s="101">
        <f>SUM(K31:K31)</f>
        <v>19230.439999999999</v>
      </c>
    </row>
    <row r="31" spans="1:14" s="17" customFormat="1" ht="43.5" customHeight="1">
      <c r="A31" s="72" t="s">
        <v>53</v>
      </c>
      <c r="B31" s="82" t="s">
        <v>35</v>
      </c>
      <c r="C31" s="73" t="s">
        <v>88</v>
      </c>
      <c r="D31" s="85"/>
      <c r="E31" s="75" t="s">
        <v>87</v>
      </c>
      <c r="F31" s="108" t="s">
        <v>56</v>
      </c>
      <c r="G31" s="86">
        <v>1460.17</v>
      </c>
      <c r="H31" s="86">
        <v>10.5</v>
      </c>
      <c r="I31" s="86">
        <f t="shared" ref="I31" si="21">ROUND(H31*(1+$K$8),2)</f>
        <v>13.17</v>
      </c>
      <c r="J31" s="87">
        <f t="shared" ref="J31" si="22">ROUND(G31*H31,2)</f>
        <v>15331.79</v>
      </c>
      <c r="K31" s="88">
        <f t="shared" ref="K31" si="23">ROUND(G31*I31,2)</f>
        <v>19230.439999999999</v>
      </c>
    </row>
    <row r="32" spans="1:14" s="17" customFormat="1">
      <c r="A32" s="41">
        <v>7</v>
      </c>
      <c r="B32" s="84"/>
      <c r="C32" s="42"/>
      <c r="D32" s="43"/>
      <c r="E32" s="44" t="s">
        <v>86</v>
      </c>
      <c r="F32" s="45"/>
      <c r="G32" s="46"/>
      <c r="H32" s="46"/>
      <c r="I32" s="46"/>
      <c r="J32" s="104">
        <f>SUM(J33:J33)</f>
        <v>2262.17</v>
      </c>
      <c r="K32" s="101">
        <f>SUM(K33:K33)</f>
        <v>2837.5</v>
      </c>
    </row>
    <row r="33" spans="1:11" s="17" customFormat="1" ht="54" customHeight="1">
      <c r="A33" s="72" t="s">
        <v>21</v>
      </c>
      <c r="B33" s="82" t="s">
        <v>35</v>
      </c>
      <c r="C33" s="112" t="s">
        <v>89</v>
      </c>
      <c r="D33" s="85"/>
      <c r="E33" s="75" t="s">
        <v>90</v>
      </c>
      <c r="F33" s="18" t="s">
        <v>24</v>
      </c>
      <c r="G33" s="86">
        <v>43.52</v>
      </c>
      <c r="H33" s="86">
        <v>51.98</v>
      </c>
      <c r="I33" s="86">
        <f t="shared" ref="I33" si="24">ROUND(H33*(1+$K$8),2)</f>
        <v>65.2</v>
      </c>
      <c r="J33" s="87">
        <f t="shared" ref="J33" si="25">ROUND(G33*H33,2)</f>
        <v>2262.17</v>
      </c>
      <c r="K33" s="88">
        <f t="shared" ref="K33" si="26">ROUND(G33*I33,2)</f>
        <v>2837.5</v>
      </c>
    </row>
    <row r="34" spans="1:11" s="17" customFormat="1" ht="15" customHeight="1">
      <c r="A34" s="41">
        <v>8</v>
      </c>
      <c r="B34" s="84"/>
      <c r="C34" s="42"/>
      <c r="D34" s="43"/>
      <c r="E34" s="98" t="s">
        <v>48</v>
      </c>
      <c r="F34" s="45"/>
      <c r="G34" s="46"/>
      <c r="H34" s="46"/>
      <c r="I34" s="46"/>
      <c r="J34" s="104">
        <f>SUM(J35:J35)</f>
        <v>1078.44</v>
      </c>
      <c r="K34" s="101">
        <f>SUM(K35:K35)</f>
        <v>1352.78</v>
      </c>
    </row>
    <row r="35" spans="1:11" s="17" customFormat="1" ht="59.25" customHeight="1">
      <c r="A35" s="72" t="s">
        <v>22</v>
      </c>
      <c r="B35" s="83" t="s">
        <v>17</v>
      </c>
      <c r="C35" s="118">
        <v>3714</v>
      </c>
      <c r="D35" s="85"/>
      <c r="E35" s="117" t="s">
        <v>120</v>
      </c>
      <c r="F35" s="18" t="s">
        <v>24</v>
      </c>
      <c r="G35" s="86">
        <v>86</v>
      </c>
      <c r="H35" s="68">
        <v>12.54</v>
      </c>
      <c r="I35" s="86">
        <f t="shared" si="12"/>
        <v>15.73</v>
      </c>
      <c r="J35" s="87">
        <f t="shared" si="13"/>
        <v>1078.44</v>
      </c>
      <c r="K35" s="88">
        <f t="shared" si="14"/>
        <v>1352.78</v>
      </c>
    </row>
    <row r="36" spans="1:11" s="17" customFormat="1" ht="14.25" customHeight="1">
      <c r="A36" s="41">
        <v>9</v>
      </c>
      <c r="B36" s="84"/>
      <c r="C36" s="42"/>
      <c r="D36" s="43"/>
      <c r="E36" s="98" t="s">
        <v>96</v>
      </c>
      <c r="F36" s="45"/>
      <c r="G36" s="46"/>
      <c r="H36" s="46"/>
      <c r="I36" s="46"/>
      <c r="J36" s="104">
        <f>SUM(J37:J43)</f>
        <v>1102.27</v>
      </c>
      <c r="K36" s="101">
        <f>SUM(K37:K43)</f>
        <v>1382.5900000000001</v>
      </c>
    </row>
    <row r="37" spans="1:11" s="17" customFormat="1" ht="31.5" customHeight="1">
      <c r="A37" s="72" t="s">
        <v>61</v>
      </c>
      <c r="B37" s="115" t="s">
        <v>33</v>
      </c>
      <c r="C37" s="115" t="s">
        <v>106</v>
      </c>
      <c r="D37" s="85"/>
      <c r="E37" s="113" t="s">
        <v>97</v>
      </c>
      <c r="F37" s="119" t="s">
        <v>24</v>
      </c>
      <c r="G37" s="86">
        <v>22.38</v>
      </c>
      <c r="H37" s="78">
        <v>1.38</v>
      </c>
      <c r="I37" s="86">
        <f t="shared" ref="I37" si="27">ROUND(H37*(1+$K$8),2)</f>
        <v>1.73</v>
      </c>
      <c r="J37" s="87">
        <f t="shared" ref="J37" si="28">ROUND(G37*H37,2)</f>
        <v>30.88</v>
      </c>
      <c r="K37" s="88">
        <f t="shared" ref="K37" si="29">ROUND(G37*I37,2)</f>
        <v>38.72</v>
      </c>
    </row>
    <row r="38" spans="1:11" s="17" customFormat="1" ht="60.75" customHeight="1">
      <c r="A38" s="72" t="s">
        <v>62</v>
      </c>
      <c r="B38" s="115" t="s">
        <v>33</v>
      </c>
      <c r="C38" s="115" t="s">
        <v>107</v>
      </c>
      <c r="D38" s="85"/>
      <c r="E38" s="113" t="s">
        <v>98</v>
      </c>
      <c r="F38" s="119" t="s">
        <v>45</v>
      </c>
      <c r="G38" s="86">
        <v>2.23</v>
      </c>
      <c r="H38" s="116">
        <v>60.92</v>
      </c>
      <c r="I38" s="86">
        <f t="shared" ref="I38:I43" si="30">ROUND(H38*(1+$K$8),2)</f>
        <v>76.42</v>
      </c>
      <c r="J38" s="87">
        <f t="shared" ref="J38:J43" si="31">ROUND(G38*H38,2)</f>
        <v>135.85</v>
      </c>
      <c r="K38" s="88">
        <f t="shared" ref="K38:K43" si="32">ROUND(G38*I38,2)</f>
        <v>170.42</v>
      </c>
    </row>
    <row r="39" spans="1:11" s="17" customFormat="1" ht="45.75" customHeight="1">
      <c r="A39" s="72" t="s">
        <v>113</v>
      </c>
      <c r="B39" s="115" t="s">
        <v>33</v>
      </c>
      <c r="C39" s="115" t="s">
        <v>108</v>
      </c>
      <c r="D39" s="85"/>
      <c r="E39" s="113" t="s">
        <v>99</v>
      </c>
      <c r="F39" s="119" t="s">
        <v>104</v>
      </c>
      <c r="G39" s="86">
        <v>1.94</v>
      </c>
      <c r="H39" s="116">
        <v>1.75</v>
      </c>
      <c r="I39" s="86">
        <f t="shared" si="30"/>
        <v>2.2000000000000002</v>
      </c>
      <c r="J39" s="87">
        <f t="shared" si="31"/>
        <v>3.4</v>
      </c>
      <c r="K39" s="88">
        <f t="shared" si="32"/>
        <v>4.2699999999999996</v>
      </c>
    </row>
    <row r="40" spans="1:11" s="17" customFormat="1" ht="21" customHeight="1">
      <c r="A40" s="72" t="s">
        <v>114</v>
      </c>
      <c r="B40" s="115" t="s">
        <v>33</v>
      </c>
      <c r="C40" s="115" t="s">
        <v>109</v>
      </c>
      <c r="D40" s="85"/>
      <c r="E40" s="114" t="s">
        <v>100</v>
      </c>
      <c r="F40" s="119" t="s">
        <v>105</v>
      </c>
      <c r="G40" s="86">
        <v>16.72</v>
      </c>
      <c r="H40" s="116">
        <v>0.62</v>
      </c>
      <c r="I40" s="86">
        <f t="shared" si="30"/>
        <v>0.78</v>
      </c>
      <c r="J40" s="87">
        <f t="shared" si="31"/>
        <v>10.37</v>
      </c>
      <c r="K40" s="88">
        <f t="shared" si="32"/>
        <v>13.04</v>
      </c>
    </row>
    <row r="41" spans="1:11" s="17" customFormat="1" ht="32.25" customHeight="1">
      <c r="A41" s="72" t="s">
        <v>115</v>
      </c>
      <c r="B41" s="115" t="s">
        <v>33</v>
      </c>
      <c r="C41" s="115" t="s">
        <v>110</v>
      </c>
      <c r="D41" s="85"/>
      <c r="E41" s="114" t="s">
        <v>101</v>
      </c>
      <c r="F41" s="119" t="s">
        <v>24</v>
      </c>
      <c r="G41" s="86">
        <v>22.38</v>
      </c>
      <c r="H41" s="116">
        <v>6.19</v>
      </c>
      <c r="I41" s="86">
        <f t="shared" si="30"/>
        <v>7.76</v>
      </c>
      <c r="J41" s="87">
        <f t="shared" si="31"/>
        <v>138.53</v>
      </c>
      <c r="K41" s="88">
        <f t="shared" si="32"/>
        <v>173.67</v>
      </c>
    </row>
    <row r="42" spans="1:11" s="17" customFormat="1" ht="95.25" customHeight="1">
      <c r="A42" s="72" t="s">
        <v>116</v>
      </c>
      <c r="B42" s="115" t="s">
        <v>35</v>
      </c>
      <c r="C42" s="115" t="s">
        <v>111</v>
      </c>
      <c r="D42" s="85"/>
      <c r="E42" s="114" t="s">
        <v>102</v>
      </c>
      <c r="F42" s="119" t="s">
        <v>45</v>
      </c>
      <c r="G42" s="86">
        <v>1.1200000000000001</v>
      </c>
      <c r="H42" s="70">
        <v>695.8</v>
      </c>
      <c r="I42" s="86">
        <f t="shared" si="30"/>
        <v>872.81</v>
      </c>
      <c r="J42" s="87">
        <f t="shared" si="31"/>
        <v>779.3</v>
      </c>
      <c r="K42" s="88">
        <f t="shared" si="32"/>
        <v>977.55</v>
      </c>
    </row>
    <row r="43" spans="1:11" s="17" customFormat="1" ht="29.25" customHeight="1">
      <c r="A43" s="72" t="s">
        <v>117</v>
      </c>
      <c r="B43" s="115" t="s">
        <v>33</v>
      </c>
      <c r="C43" s="115" t="s">
        <v>112</v>
      </c>
      <c r="D43" s="85"/>
      <c r="E43" s="114" t="s">
        <v>103</v>
      </c>
      <c r="F43" s="119" t="s">
        <v>105</v>
      </c>
      <c r="G43" s="86">
        <v>4.92</v>
      </c>
      <c r="H43" s="70">
        <v>0.8</v>
      </c>
      <c r="I43" s="86">
        <f t="shared" si="30"/>
        <v>1</v>
      </c>
      <c r="J43" s="87">
        <f t="shared" si="31"/>
        <v>3.94</v>
      </c>
      <c r="K43" s="88">
        <f t="shared" si="32"/>
        <v>4.92</v>
      </c>
    </row>
    <row r="44" spans="1:11" s="17" customFormat="1" ht="14.25" customHeight="1">
      <c r="A44" s="41">
        <v>10</v>
      </c>
      <c r="B44" s="84"/>
      <c r="C44" s="42"/>
      <c r="D44" s="43"/>
      <c r="E44" s="44" t="s">
        <v>32</v>
      </c>
      <c r="F44" s="45"/>
      <c r="G44" s="46"/>
      <c r="H44" s="46"/>
      <c r="I44" s="46"/>
      <c r="J44" s="46">
        <f>SUM(J45)</f>
        <v>101.83</v>
      </c>
      <c r="K44" s="47">
        <f>SUM(K45)</f>
        <v>127.79</v>
      </c>
    </row>
    <row r="45" spans="1:11" s="17" customFormat="1" ht="20.25" customHeight="1" thickBot="1">
      <c r="A45" s="65" t="s">
        <v>95</v>
      </c>
      <c r="B45" s="82" t="s">
        <v>35</v>
      </c>
      <c r="C45" s="66" t="s">
        <v>92</v>
      </c>
      <c r="D45" s="103"/>
      <c r="E45" s="67" t="s">
        <v>91</v>
      </c>
      <c r="F45" s="18" t="s">
        <v>24</v>
      </c>
      <c r="G45" s="16">
        <v>22.38</v>
      </c>
      <c r="H45" s="16">
        <v>4.55</v>
      </c>
      <c r="I45" s="16">
        <f>ROUND(H45*(1+$K$8),2)</f>
        <v>5.71</v>
      </c>
      <c r="J45" s="16">
        <f>ROUND(G45*H45,2)</f>
        <v>101.83</v>
      </c>
      <c r="K45" s="26">
        <f>ROUND(G45*I45,2)</f>
        <v>127.79</v>
      </c>
    </row>
    <row r="46" spans="1:11" s="17" customFormat="1" ht="19.5" customHeight="1" thickBot="1">
      <c r="A46" s="143" t="s">
        <v>29</v>
      </c>
      <c r="B46" s="144"/>
      <c r="C46" s="144"/>
      <c r="D46" s="144"/>
      <c r="E46" s="144"/>
      <c r="F46" s="144"/>
      <c r="G46" s="144"/>
      <c r="H46" s="144"/>
      <c r="I46" s="145"/>
      <c r="J46" s="62">
        <f>J36+J11+J17+J19+J22+J26+J30+J32+J34+J44</f>
        <v>50745.62</v>
      </c>
      <c r="K46" s="62">
        <f>K36+K11+K17+K19+K22+K26+K30+K32+K34+K44</f>
        <v>63653.71</v>
      </c>
    </row>
    <row r="47" spans="1:11" s="17" customFormat="1" ht="32.25" customHeight="1">
      <c r="A47" s="8"/>
      <c r="B47" s="9"/>
      <c r="C47" s="22"/>
      <c r="D47" s="9"/>
      <c r="E47" s="9"/>
      <c r="F47" s="9"/>
      <c r="G47" s="9"/>
      <c r="H47" s="9"/>
      <c r="I47" s="9"/>
      <c r="J47" s="9"/>
      <c r="K47" s="48"/>
    </row>
    <row r="48" spans="1:11" s="17" customFormat="1" ht="28.5" customHeight="1">
      <c r="A48" s="10"/>
      <c r="B48" s="11"/>
      <c r="C48" s="23"/>
      <c r="D48" s="11"/>
      <c r="E48" s="11"/>
      <c r="F48" s="11"/>
      <c r="G48" s="11"/>
      <c r="H48" s="11"/>
      <c r="I48" s="11"/>
      <c r="J48" s="11"/>
      <c r="K48" s="50"/>
    </row>
    <row r="49" spans="1:11" s="17" customFormat="1" ht="17.25" customHeight="1">
      <c r="A49" s="10"/>
      <c r="B49" s="11"/>
      <c r="C49" s="55"/>
      <c r="D49" s="56"/>
      <c r="E49" s="57"/>
      <c r="F49" s="11"/>
      <c r="G49" s="12"/>
      <c r="H49" s="51"/>
      <c r="I49" s="15"/>
      <c r="J49" s="14"/>
      <c r="K49" s="25"/>
    </row>
    <row r="50" spans="1:11" s="17" customFormat="1" ht="18" customHeight="1">
      <c r="A50" s="13"/>
      <c r="B50" s="14"/>
      <c r="C50" s="58"/>
      <c r="D50" s="59"/>
      <c r="E50" s="107" t="s">
        <v>63</v>
      </c>
      <c r="F50" s="49"/>
      <c r="G50" s="156" t="s">
        <v>12</v>
      </c>
      <c r="H50" s="156"/>
      <c r="I50" s="156"/>
      <c r="J50" s="27"/>
      <c r="K50" s="50"/>
    </row>
    <row r="51" spans="1:11" s="17" customFormat="1" ht="9" customHeight="1">
      <c r="A51" s="13"/>
      <c r="B51" s="14"/>
      <c r="C51" s="24"/>
      <c r="D51" s="27"/>
      <c r="E51" s="107" t="s">
        <v>64</v>
      </c>
      <c r="F51" s="49"/>
      <c r="G51" s="156" t="s">
        <v>13</v>
      </c>
      <c r="H51" s="156"/>
      <c r="I51" s="156"/>
      <c r="J51" s="27"/>
      <c r="K51" s="50"/>
    </row>
    <row r="52" spans="1:11" s="17" customFormat="1" ht="27" customHeight="1">
      <c r="A52" s="146" t="s">
        <v>34</v>
      </c>
      <c r="B52" s="147"/>
      <c r="C52" s="147"/>
      <c r="D52" s="147"/>
      <c r="E52" s="147"/>
      <c r="F52" s="147"/>
      <c r="G52" s="147"/>
      <c r="H52" s="147"/>
      <c r="I52" s="147"/>
      <c r="J52" s="147"/>
      <c r="K52" s="148"/>
    </row>
    <row r="53" spans="1:11" s="17" customFormat="1" ht="13.5" customHeight="1" thickBot="1">
      <c r="A53" s="149"/>
      <c r="B53" s="150"/>
      <c r="C53" s="150"/>
      <c r="D53" s="150"/>
      <c r="E53" s="150"/>
      <c r="F53" s="150"/>
      <c r="G53" s="150"/>
      <c r="H53" s="150"/>
      <c r="I53" s="150"/>
      <c r="J53" s="150"/>
      <c r="K53" s="151"/>
    </row>
    <row r="54" spans="1:11" s="17" customFormat="1" ht="13.5" customHeight="1">
      <c r="A54" s="52"/>
      <c r="B54" s="52"/>
      <c r="C54" s="60"/>
      <c r="D54" s="52"/>
      <c r="E54" s="52"/>
      <c r="F54" s="52"/>
      <c r="G54" s="52"/>
      <c r="H54" s="52"/>
      <c r="I54" s="52"/>
      <c r="J54" s="52"/>
      <c r="K54" s="52"/>
    </row>
    <row r="55" spans="1:11" s="17" customFormat="1" ht="14.25" customHeight="1">
      <c r="A55" s="52"/>
      <c r="B55" s="52"/>
      <c r="C55" s="60"/>
      <c r="D55" s="52"/>
      <c r="E55" s="52"/>
      <c r="F55" s="52"/>
      <c r="G55" s="52"/>
      <c r="H55" s="52"/>
      <c r="I55" s="52"/>
      <c r="J55" s="52"/>
      <c r="K55" s="52"/>
    </row>
    <row r="56" spans="1:11" s="17" customFormat="1" ht="27" customHeight="1">
      <c r="A56" s="52"/>
      <c r="B56" s="52"/>
      <c r="C56" s="60"/>
      <c r="D56" s="52"/>
      <c r="E56" s="52"/>
      <c r="F56" s="52"/>
      <c r="G56" s="52"/>
      <c r="H56" s="52"/>
      <c r="I56" s="52"/>
      <c r="J56" s="52"/>
      <c r="K56" s="52"/>
    </row>
    <row r="57" spans="1:11" s="17" customFormat="1" ht="11.25" customHeight="1">
      <c r="A57" s="52"/>
      <c r="B57" s="52"/>
      <c r="C57" s="60"/>
      <c r="D57" s="52"/>
      <c r="E57" s="52"/>
      <c r="F57" s="52"/>
      <c r="G57" s="52"/>
      <c r="H57" s="52"/>
      <c r="I57" s="52"/>
      <c r="J57" s="52"/>
      <c r="K57" s="52"/>
    </row>
    <row r="58" spans="1:11" s="17" customFormat="1" ht="27" customHeight="1">
      <c r="A58" s="52"/>
      <c r="B58" s="52"/>
      <c r="C58" s="60"/>
      <c r="D58" s="52"/>
      <c r="E58" s="52"/>
      <c r="F58" s="52"/>
      <c r="G58" s="52"/>
      <c r="H58" s="52"/>
      <c r="I58" s="52"/>
      <c r="J58" s="52"/>
      <c r="K58" s="52"/>
    </row>
    <row r="59" spans="1:11" s="17" customFormat="1">
      <c r="A59" s="52"/>
      <c r="B59" s="52"/>
      <c r="C59" s="60"/>
      <c r="D59" s="52"/>
      <c r="E59" s="52"/>
      <c r="F59" s="52"/>
      <c r="G59" s="52"/>
      <c r="H59" s="52"/>
      <c r="I59" s="52"/>
      <c r="J59" s="52"/>
      <c r="K59" s="52"/>
    </row>
    <row r="60" spans="1:11" s="17" customFormat="1" ht="9.75" customHeight="1">
      <c r="A60" s="52"/>
      <c r="B60" s="52"/>
      <c r="C60" s="60"/>
      <c r="D60" s="52"/>
      <c r="E60" s="52"/>
      <c r="F60" s="52"/>
      <c r="G60" s="52"/>
      <c r="H60" s="52"/>
      <c r="I60" s="52"/>
      <c r="J60" s="52"/>
      <c r="K60" s="52"/>
    </row>
    <row r="61" spans="1:11" s="17" customFormat="1" ht="24.75" customHeight="1">
      <c r="A61" s="52"/>
      <c r="B61" s="52"/>
      <c r="C61" s="60"/>
      <c r="D61" s="52"/>
      <c r="E61" s="52"/>
      <c r="F61" s="52"/>
      <c r="G61" s="52"/>
      <c r="H61" s="52"/>
      <c r="I61" s="52"/>
      <c r="J61" s="52"/>
      <c r="K61" s="52"/>
    </row>
    <row r="62" spans="1:11" s="17" customFormat="1" ht="19.5" customHeight="1">
      <c r="A62" s="52"/>
      <c r="B62" s="52"/>
      <c r="C62" s="60"/>
      <c r="D62" s="52"/>
      <c r="E62" s="52"/>
      <c r="F62" s="52"/>
      <c r="G62" s="52"/>
      <c r="H62" s="52"/>
      <c r="I62" s="52"/>
      <c r="J62" s="52"/>
      <c r="K62" s="52"/>
    </row>
    <row r="63" spans="1:11" s="17" customFormat="1" ht="15.75" customHeight="1">
      <c r="A63" s="52"/>
      <c r="B63" s="52"/>
      <c r="C63" s="60"/>
      <c r="D63" s="52"/>
      <c r="E63" s="52"/>
      <c r="F63" s="52"/>
      <c r="G63" s="52"/>
      <c r="H63" s="52"/>
      <c r="I63" s="52"/>
      <c r="J63" s="52"/>
      <c r="K63" s="52"/>
    </row>
    <row r="64" spans="1:11" s="17" customFormat="1" ht="11.25" customHeight="1">
      <c r="A64" s="52"/>
      <c r="B64" s="52"/>
      <c r="C64" s="60"/>
      <c r="D64" s="52"/>
      <c r="E64" s="52"/>
      <c r="F64" s="52"/>
      <c r="G64" s="52"/>
      <c r="H64" s="52"/>
      <c r="I64" s="52"/>
      <c r="J64" s="52"/>
      <c r="K64" s="52"/>
    </row>
    <row r="65" spans="1:11" s="17" customFormat="1" ht="13.5" customHeight="1">
      <c r="A65" s="52"/>
      <c r="B65" s="52"/>
      <c r="C65" s="60"/>
      <c r="D65" s="52"/>
      <c r="E65" s="52"/>
      <c r="F65" s="52"/>
      <c r="G65" s="52"/>
      <c r="H65" s="52"/>
      <c r="I65" s="52"/>
      <c r="J65" s="52"/>
      <c r="K65" s="52"/>
    </row>
    <row r="66" spans="1:11" s="17" customFormat="1" ht="22.5" customHeight="1">
      <c r="A66" s="52"/>
      <c r="B66" s="52"/>
      <c r="C66" s="60"/>
      <c r="D66" s="52"/>
      <c r="E66" s="52"/>
      <c r="F66" s="52"/>
      <c r="G66" s="52"/>
      <c r="H66" s="52"/>
      <c r="I66" s="52"/>
      <c r="J66" s="52"/>
      <c r="K66" s="52"/>
    </row>
    <row r="67" spans="1:11" s="17" customFormat="1" ht="58.5" customHeight="1">
      <c r="A67" s="52"/>
      <c r="B67" s="52"/>
      <c r="C67" s="60"/>
      <c r="D67" s="52"/>
      <c r="E67" s="52"/>
      <c r="F67" s="52"/>
      <c r="G67" s="52"/>
      <c r="H67" s="52"/>
      <c r="I67" s="52"/>
      <c r="J67" s="52"/>
      <c r="K67" s="52"/>
    </row>
    <row r="68" spans="1:11" s="17" customFormat="1" ht="53.25" customHeight="1">
      <c r="A68" s="52"/>
      <c r="B68" s="52"/>
      <c r="C68" s="60"/>
      <c r="D68" s="52"/>
      <c r="E68" s="52"/>
      <c r="F68" s="52"/>
      <c r="G68" s="52"/>
      <c r="H68" s="52"/>
      <c r="I68" s="52"/>
      <c r="J68" s="52"/>
      <c r="K68" s="52"/>
    </row>
    <row r="69" spans="1:11" s="17" customFormat="1" ht="30.75" customHeight="1">
      <c r="A69" s="52"/>
      <c r="B69" s="52"/>
      <c r="C69" s="60"/>
      <c r="D69" s="52"/>
      <c r="E69" s="52"/>
      <c r="F69" s="52"/>
      <c r="G69" s="52"/>
      <c r="H69" s="52"/>
      <c r="I69" s="52"/>
      <c r="J69" s="52"/>
      <c r="K69" s="52"/>
    </row>
    <row r="70" spans="1:11" s="17" customFormat="1" ht="30.75" customHeight="1">
      <c r="A70" s="52"/>
      <c r="B70" s="52"/>
      <c r="C70" s="60"/>
      <c r="D70" s="52"/>
      <c r="E70" s="52"/>
      <c r="F70" s="52"/>
      <c r="G70" s="52"/>
      <c r="H70" s="52"/>
      <c r="I70" s="52"/>
      <c r="J70" s="52"/>
      <c r="K70" s="52"/>
    </row>
    <row r="71" spans="1:11" s="17" customFormat="1">
      <c r="A71" s="52"/>
      <c r="B71" s="52"/>
      <c r="C71" s="60"/>
      <c r="D71" s="52"/>
      <c r="E71" s="52"/>
      <c r="F71" s="52"/>
      <c r="G71" s="52"/>
      <c r="H71" s="52"/>
      <c r="I71" s="52"/>
      <c r="J71" s="52"/>
      <c r="K71" s="52"/>
    </row>
    <row r="72" spans="1:11" s="17" customFormat="1" ht="55.5" customHeight="1">
      <c r="A72" s="52"/>
      <c r="B72" s="52"/>
      <c r="C72" s="60"/>
      <c r="D72" s="52"/>
      <c r="E72" s="52"/>
      <c r="F72" s="52"/>
      <c r="G72" s="52"/>
      <c r="H72" s="52"/>
      <c r="I72" s="52"/>
      <c r="J72" s="52"/>
      <c r="K72" s="52"/>
    </row>
    <row r="73" spans="1:11" s="17" customFormat="1" ht="42.75" customHeight="1">
      <c r="A73" s="52"/>
      <c r="B73" s="52"/>
      <c r="C73" s="60"/>
      <c r="D73" s="52"/>
      <c r="E73" s="52"/>
      <c r="F73" s="52"/>
      <c r="G73" s="52"/>
      <c r="H73" s="52"/>
      <c r="I73" s="52"/>
      <c r="J73" s="52"/>
      <c r="K73" s="52"/>
    </row>
    <row r="74" spans="1:11" s="17" customFormat="1">
      <c r="A74" s="52"/>
      <c r="B74" s="52"/>
      <c r="C74" s="60"/>
      <c r="D74" s="52"/>
      <c r="E74" s="52"/>
      <c r="F74" s="52"/>
      <c r="G74" s="52"/>
      <c r="H74" s="52"/>
      <c r="I74" s="52"/>
      <c r="J74" s="52"/>
      <c r="K74" s="52"/>
    </row>
    <row r="75" spans="1:11" s="17" customFormat="1">
      <c r="A75" s="52"/>
      <c r="B75" s="52"/>
      <c r="C75" s="60"/>
      <c r="D75" s="52"/>
      <c r="E75" s="52"/>
      <c r="F75" s="52"/>
      <c r="G75" s="52"/>
      <c r="H75" s="52"/>
      <c r="I75" s="52"/>
      <c r="J75" s="52"/>
      <c r="K75" s="52"/>
    </row>
    <row r="76" spans="1:11" s="17" customFormat="1" ht="42.75" customHeight="1">
      <c r="A76" s="52"/>
      <c r="B76" s="52"/>
      <c r="C76" s="60"/>
      <c r="D76" s="52"/>
      <c r="E76" s="52"/>
      <c r="F76" s="52"/>
      <c r="G76" s="52"/>
      <c r="H76" s="52"/>
      <c r="I76" s="52"/>
      <c r="J76" s="52"/>
      <c r="K76" s="52"/>
    </row>
    <row r="77" spans="1:11" s="17" customFormat="1" ht="44.25" customHeight="1">
      <c r="A77" s="52"/>
      <c r="B77" s="52"/>
      <c r="C77" s="60"/>
      <c r="D77" s="52"/>
      <c r="E77" s="52"/>
      <c r="F77" s="52"/>
      <c r="G77" s="52"/>
      <c r="H77" s="52"/>
      <c r="I77" s="52"/>
      <c r="J77" s="52"/>
      <c r="K77" s="52"/>
    </row>
    <row r="78" spans="1:11" s="17" customFormat="1" ht="43.5" customHeight="1">
      <c r="A78" s="52"/>
      <c r="B78" s="52"/>
      <c r="C78" s="60"/>
      <c r="D78" s="52"/>
      <c r="E78" s="52"/>
      <c r="F78" s="52"/>
      <c r="G78" s="52"/>
      <c r="H78" s="52"/>
      <c r="I78" s="52"/>
      <c r="J78" s="52"/>
      <c r="K78" s="52"/>
    </row>
    <row r="79" spans="1:11" s="17" customFormat="1" ht="42.75" customHeight="1">
      <c r="A79" s="52"/>
      <c r="B79" s="52"/>
      <c r="C79" s="60"/>
      <c r="D79" s="52"/>
      <c r="E79" s="52"/>
      <c r="F79" s="52"/>
      <c r="G79" s="52"/>
      <c r="H79" s="52"/>
      <c r="I79" s="52"/>
      <c r="J79" s="52"/>
      <c r="K79" s="52"/>
    </row>
    <row r="80" spans="1:11" s="17" customFormat="1">
      <c r="A80" s="52"/>
      <c r="B80" s="52"/>
      <c r="C80" s="60"/>
      <c r="D80" s="52"/>
      <c r="E80" s="52"/>
      <c r="F80" s="52"/>
      <c r="G80" s="52"/>
      <c r="H80" s="52"/>
      <c r="I80" s="52"/>
      <c r="J80" s="52"/>
      <c r="K80" s="52"/>
    </row>
    <row r="81" spans="1:11" s="17" customFormat="1" ht="74.25" customHeight="1">
      <c r="A81" s="52"/>
      <c r="B81" s="52"/>
      <c r="C81" s="60"/>
      <c r="D81" s="52"/>
      <c r="E81" s="52"/>
      <c r="F81" s="52"/>
      <c r="G81" s="52"/>
      <c r="H81" s="52"/>
      <c r="I81" s="52"/>
      <c r="J81" s="52"/>
      <c r="K81" s="52"/>
    </row>
    <row r="82" spans="1:11" s="17" customFormat="1">
      <c r="A82" s="52"/>
      <c r="B82" s="52"/>
      <c r="C82" s="60"/>
      <c r="D82" s="52"/>
      <c r="E82" s="52"/>
      <c r="F82" s="52"/>
      <c r="G82" s="52"/>
      <c r="H82" s="52"/>
      <c r="I82" s="52"/>
      <c r="J82" s="52"/>
      <c r="K82" s="52"/>
    </row>
    <row r="83" spans="1:11" s="17" customFormat="1">
      <c r="A83" s="52"/>
      <c r="B83" s="52"/>
      <c r="C83" s="60"/>
      <c r="D83" s="52"/>
      <c r="E83" s="52"/>
      <c r="F83" s="52"/>
      <c r="G83" s="52"/>
      <c r="H83" s="52"/>
      <c r="I83" s="52"/>
      <c r="J83" s="52"/>
      <c r="K83" s="52"/>
    </row>
    <row r="84" spans="1:11" s="17" customFormat="1">
      <c r="A84" s="52"/>
      <c r="B84" s="52"/>
      <c r="C84" s="60"/>
      <c r="D84" s="52"/>
      <c r="E84" s="52"/>
      <c r="F84" s="52"/>
      <c r="G84" s="52"/>
      <c r="H84" s="52"/>
      <c r="I84" s="52"/>
      <c r="J84" s="52"/>
      <c r="K84" s="52"/>
    </row>
    <row r="85" spans="1:11" s="17" customFormat="1" ht="39" customHeight="1">
      <c r="A85" s="52"/>
      <c r="B85" s="52"/>
      <c r="C85" s="60"/>
      <c r="D85" s="52"/>
      <c r="E85" s="52"/>
      <c r="F85" s="52"/>
      <c r="G85" s="52"/>
      <c r="H85" s="52"/>
      <c r="I85" s="52"/>
      <c r="J85" s="52"/>
      <c r="K85" s="52"/>
    </row>
    <row r="86" spans="1:11" s="17" customFormat="1" ht="31.5" customHeight="1">
      <c r="A86" s="52"/>
      <c r="B86" s="52"/>
      <c r="C86" s="60"/>
      <c r="D86" s="52"/>
      <c r="E86" s="52"/>
      <c r="F86" s="52"/>
      <c r="G86" s="52"/>
      <c r="H86" s="52"/>
      <c r="I86" s="52"/>
      <c r="J86" s="52"/>
      <c r="K86" s="52"/>
    </row>
    <row r="87" spans="1:11" s="17" customFormat="1" ht="39.75" customHeight="1">
      <c r="A87" s="52"/>
      <c r="B87" s="52"/>
      <c r="C87" s="60"/>
      <c r="D87" s="52"/>
      <c r="E87" s="52"/>
      <c r="F87" s="52"/>
      <c r="G87" s="52"/>
      <c r="H87" s="52"/>
      <c r="I87" s="52"/>
      <c r="J87" s="52"/>
      <c r="K87" s="52"/>
    </row>
    <row r="88" spans="1:11" s="17" customFormat="1">
      <c r="A88" s="52"/>
      <c r="B88" s="52"/>
      <c r="C88" s="60"/>
      <c r="D88" s="52"/>
      <c r="E88" s="52"/>
      <c r="F88" s="52"/>
      <c r="G88" s="52"/>
      <c r="H88" s="52"/>
      <c r="I88" s="52"/>
      <c r="J88" s="52"/>
      <c r="K88" s="52"/>
    </row>
    <row r="89" spans="1:11" s="17" customFormat="1" ht="16.5" customHeight="1">
      <c r="A89" s="52"/>
      <c r="B89" s="52"/>
      <c r="C89" s="60"/>
      <c r="D89" s="52"/>
      <c r="E89" s="52"/>
      <c r="F89" s="52"/>
      <c r="G89" s="52"/>
      <c r="H89" s="52"/>
      <c r="I89" s="52"/>
      <c r="J89" s="52"/>
      <c r="K89" s="52"/>
    </row>
    <row r="90" spans="1:11" s="17" customFormat="1" ht="17.25" customHeight="1">
      <c r="A90" s="52"/>
      <c r="B90" s="52"/>
      <c r="C90" s="60"/>
      <c r="D90" s="52"/>
      <c r="E90" s="52"/>
      <c r="F90" s="52"/>
      <c r="G90" s="52"/>
      <c r="H90" s="52"/>
      <c r="I90" s="52"/>
      <c r="J90" s="52"/>
      <c r="K90" s="52"/>
    </row>
    <row r="91" spans="1:11" s="17" customFormat="1" ht="17.25" customHeight="1">
      <c r="A91" s="52"/>
      <c r="B91" s="52"/>
      <c r="C91" s="60"/>
      <c r="D91" s="52"/>
      <c r="E91" s="52"/>
      <c r="F91" s="52"/>
      <c r="G91" s="52"/>
      <c r="H91" s="52"/>
      <c r="I91" s="52"/>
      <c r="J91" s="52"/>
      <c r="K91" s="52"/>
    </row>
    <row r="92" spans="1:11" s="17" customFormat="1" ht="16.5" customHeight="1">
      <c r="A92" s="52"/>
      <c r="B92" s="52"/>
      <c r="C92" s="60"/>
      <c r="D92" s="52"/>
      <c r="E92" s="52"/>
      <c r="F92" s="52"/>
      <c r="G92" s="52"/>
      <c r="H92" s="52"/>
      <c r="I92" s="52"/>
      <c r="J92" s="52"/>
      <c r="K92" s="52"/>
    </row>
    <row r="93" spans="1:11" s="17" customFormat="1" ht="16.5" customHeight="1">
      <c r="A93" s="52"/>
      <c r="B93" s="52"/>
      <c r="C93" s="60"/>
      <c r="D93" s="52"/>
      <c r="E93" s="52"/>
      <c r="F93" s="52"/>
      <c r="G93" s="52"/>
      <c r="H93" s="52"/>
      <c r="I93" s="52"/>
      <c r="J93" s="52"/>
      <c r="K93" s="52"/>
    </row>
    <row r="94" spans="1:11" s="17" customFormat="1" ht="19.5" customHeight="1">
      <c r="A94" s="52"/>
      <c r="B94" s="52"/>
      <c r="C94" s="60"/>
      <c r="D94" s="52"/>
      <c r="E94" s="52"/>
      <c r="F94" s="52"/>
      <c r="G94" s="52"/>
      <c r="H94" s="52"/>
      <c r="I94" s="52"/>
      <c r="J94" s="52"/>
      <c r="K94" s="52"/>
    </row>
    <row r="95" spans="1:11" s="17" customFormat="1" ht="30.75" customHeight="1">
      <c r="A95" s="52"/>
      <c r="B95" s="52"/>
      <c r="C95" s="60"/>
      <c r="D95" s="52"/>
      <c r="E95" s="52"/>
      <c r="F95" s="52"/>
      <c r="G95" s="52"/>
      <c r="H95" s="52"/>
      <c r="I95" s="52"/>
      <c r="J95" s="52"/>
      <c r="K95" s="52"/>
    </row>
    <row r="96" spans="1:11" s="17" customFormat="1">
      <c r="A96" s="52"/>
      <c r="B96" s="52"/>
      <c r="C96" s="60"/>
      <c r="D96" s="52"/>
      <c r="E96" s="52"/>
      <c r="F96" s="52"/>
      <c r="G96" s="52"/>
      <c r="H96" s="52"/>
      <c r="I96" s="52"/>
      <c r="J96" s="52"/>
      <c r="K96" s="52"/>
    </row>
    <row r="97" spans="1:11" s="17" customFormat="1" ht="30.75" customHeight="1">
      <c r="A97" s="52"/>
      <c r="B97" s="52"/>
      <c r="C97" s="60"/>
      <c r="D97" s="52"/>
      <c r="E97" s="52"/>
      <c r="F97" s="52"/>
      <c r="G97" s="52"/>
      <c r="H97" s="52"/>
      <c r="I97" s="52"/>
      <c r="J97" s="52"/>
      <c r="K97" s="52"/>
    </row>
    <row r="98" spans="1:11" s="17" customFormat="1">
      <c r="A98" s="52"/>
      <c r="B98" s="52"/>
      <c r="C98" s="60"/>
      <c r="D98" s="52"/>
      <c r="E98" s="52"/>
      <c r="F98" s="52"/>
      <c r="G98" s="52"/>
      <c r="H98" s="52"/>
      <c r="I98" s="52"/>
      <c r="J98" s="52"/>
      <c r="K98" s="52"/>
    </row>
    <row r="104" spans="1:11" ht="22.5" customHeight="1"/>
    <row r="105" spans="1:11" ht="18.75" customHeight="1"/>
  </sheetData>
  <mergeCells count="16">
    <mergeCell ref="A46:I46"/>
    <mergeCell ref="A52:K53"/>
    <mergeCell ref="A3:K3"/>
    <mergeCell ref="A9:K9"/>
    <mergeCell ref="G50:I50"/>
    <mergeCell ref="G51:I51"/>
    <mergeCell ref="E1:K1"/>
    <mergeCell ref="A1:C1"/>
    <mergeCell ref="A6:F6"/>
    <mergeCell ref="A8:F8"/>
    <mergeCell ref="A7:F7"/>
    <mergeCell ref="A2:K2"/>
    <mergeCell ref="A5:G5"/>
    <mergeCell ref="G6:K6"/>
    <mergeCell ref="H7:H8"/>
    <mergeCell ref="G7:G8"/>
  </mergeCells>
  <phoneticPr fontId="2" type="noConversion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Planilha Orcamentaria</vt:lpstr>
      <vt:lpstr>'Planilha Orcamentaria'!Area_de_impressao</vt:lpstr>
      <vt:lpstr>'Planilha Orcamentaria'!Titulos_de_impressao</vt:lpstr>
    </vt:vector>
  </TitlesOfParts>
  <Company>Setop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Setop</dc:creator>
  <cp:lastModifiedBy>leonardo.silva</cp:lastModifiedBy>
  <cp:lastPrinted>2020-08-14T16:23:56Z</cp:lastPrinted>
  <dcterms:created xsi:type="dcterms:W3CDTF">2006-09-22T13:55:22Z</dcterms:created>
  <dcterms:modified xsi:type="dcterms:W3CDTF">2020-08-14T16:37:56Z</dcterms:modified>
</cp:coreProperties>
</file>