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>
    <definedName name="_xlnm.Print_Area" localSheetId="0">'Plan1'!$A$1:$H$124</definedName>
    <definedName name="_xlnm.Print_Titles" localSheetId="0">'Plan1'!$1:$9</definedName>
  </definedNames>
  <calcPr fullCalcOnLoad="1" fullPrecision="0"/>
</workbook>
</file>

<file path=xl/sharedStrings.xml><?xml version="1.0" encoding="utf-8"?>
<sst xmlns="http://schemas.openxmlformats.org/spreadsheetml/2006/main" count="392" uniqueCount="306">
  <si>
    <t>PLANILHA DE ORÇAMENTO – RETIFICADA</t>
  </si>
  <si>
    <r>
      <rPr>
        <sz val="10"/>
        <rFont val="Arial"/>
        <family val="2"/>
      </rPr>
      <t xml:space="preserve">OBJETO: </t>
    </r>
    <r>
      <rPr>
        <sz val="12"/>
        <rFont val="Arial"/>
        <family val="2"/>
      </rPr>
      <t>Registro de preço para eventual prestação de Serviços Técnicos de Engenharia Consultiva, Assessoramento/Apoiamento Técnico na Revisão/Elaboração/Adequação de Projetos, Apoio a Fiscalização de Obras</t>
    </r>
  </si>
  <si>
    <t>CONTRATANTE : MUNICÍPIO DE MURIAE</t>
  </si>
  <si>
    <t xml:space="preserve">LICITANTE: </t>
  </si>
  <si>
    <t>ITEM</t>
  </si>
  <si>
    <t>CÓDIGO</t>
  </si>
  <si>
    <t>DESCRIÇÃO</t>
  </si>
  <si>
    <t>UNID.</t>
  </si>
  <si>
    <t>QUANT.</t>
  </si>
  <si>
    <t>PREÇO UNIT</t>
  </si>
  <si>
    <t>CUSTO</t>
  </si>
  <si>
    <t>VENDA</t>
  </si>
  <si>
    <t>TOTAL</t>
  </si>
  <si>
    <t xml:space="preserve">PESSOAL </t>
  </si>
  <si>
    <t>1.1</t>
  </si>
  <si>
    <t>61.11.02</t>
  </si>
  <si>
    <t>ENGENHEIRO CONSULTOR</t>
  </si>
  <si>
    <t>h/h</t>
  </si>
  <si>
    <t>1.2</t>
  </si>
  <si>
    <t>61.11.04</t>
  </si>
  <si>
    <t>ENGENHEIRO SENIOR</t>
  </si>
  <si>
    <t>1.3</t>
  </si>
  <si>
    <t>61.11.11</t>
  </si>
  <si>
    <t>ARQUITETO SÊNIOR</t>
  </si>
  <si>
    <t>1.4</t>
  </si>
  <si>
    <t>61.21.02</t>
  </si>
  <si>
    <t>ENGENHEIRO COORDENADOR - SUP. OBRAS</t>
  </si>
  <si>
    <t>1.5</t>
  </si>
  <si>
    <t>61.21.03</t>
  </si>
  <si>
    <t>ENGENHEIRO INTERMEDIÁRIO</t>
  </si>
  <si>
    <t>1.6</t>
  </si>
  <si>
    <t>61.13.01</t>
  </si>
  <si>
    <t>PROJETISTA SÊNIOR</t>
  </si>
  <si>
    <t>1.7</t>
  </si>
  <si>
    <t>61.15.01</t>
  </si>
  <si>
    <t>DESENHISTA PROJETISTA</t>
  </si>
  <si>
    <t>1.8</t>
  </si>
  <si>
    <t>61.15.02</t>
  </si>
  <si>
    <t>DESENHISTA CADISTA</t>
  </si>
  <si>
    <t>1.9</t>
  </si>
  <si>
    <t>61.23.01</t>
  </si>
  <si>
    <t>TÉCNICO SENIOR - SUP. OBRAS</t>
  </si>
  <si>
    <t>1.10</t>
  </si>
  <si>
    <t>61.31.01</t>
  </si>
  <si>
    <t>TOPÓGRAFO</t>
  </si>
  <si>
    <t>1.11</t>
  </si>
  <si>
    <t>61.31.06</t>
  </si>
  <si>
    <t>AJUDANTE DE TOPOGRAFIA</t>
  </si>
  <si>
    <t>1.12</t>
  </si>
  <si>
    <t>61.32.01</t>
  </si>
  <si>
    <t>LABORATORISTA SÊNIOR</t>
  </si>
  <si>
    <t>1.13</t>
  </si>
  <si>
    <t>61.32.03</t>
  </si>
  <si>
    <t>AUXILIAR DE LABORATÓRIO</t>
  </si>
  <si>
    <t>SUBTOTAL</t>
  </si>
  <si>
    <t>PROJETO DE EDIFICAÇÕES</t>
  </si>
  <si>
    <t>2.1</t>
  </si>
  <si>
    <t>62.01.04</t>
  </si>
  <si>
    <t>PROJETO EXECUTIVO DE ARQUITETURA</t>
  </si>
  <si>
    <t>A1</t>
  </si>
  <si>
    <t>2.2</t>
  </si>
  <si>
    <t>62.01.10</t>
  </si>
  <si>
    <t>PROJETO EXECUTIVO DE TERRAPLENAGEM - PLANTA</t>
  </si>
  <si>
    <t>2.3</t>
  </si>
  <si>
    <t>62.01.11</t>
  </si>
  <si>
    <t>PROJETO EXECUTIVO DE TERRAPLENAGEM - SEÇÕES</t>
  </si>
  <si>
    <t>2.4</t>
  </si>
  <si>
    <t>62.01.12</t>
  </si>
  <si>
    <t>PROJETO EXECUTIVO DE DRENAGEM PLUVIAL</t>
  </si>
  <si>
    <t>2.5</t>
  </si>
  <si>
    <t>62.01.13</t>
  </si>
  <si>
    <t>PROJETO EXECUTIVO PAISAGISTICO PRAÇA, PARQUE E AREA DE LAZER</t>
  </si>
  <si>
    <t>2.6</t>
  </si>
  <si>
    <t>62.01.14</t>
  </si>
  <si>
    <t>PROJETO EXECUTIVO  PAISAGISTICO AREAS LIVRES OBRAS EDIFICAÇAO</t>
  </si>
  <si>
    <t>2.7</t>
  </si>
  <si>
    <t>62.01.16</t>
  </si>
  <si>
    <t>PROJETO EXECUTIVO DE ESTRUTURA DE CONCRETO</t>
  </si>
  <si>
    <t>2.8</t>
  </si>
  <si>
    <t>62.01.19</t>
  </si>
  <si>
    <t>PROJETO EXECUTIVO DE INSTALAÇÕES ELÉTRICAS</t>
  </si>
  <si>
    <t>2.9</t>
  </si>
  <si>
    <t>62.01.20</t>
  </si>
  <si>
    <t>PROJETO EXECUTIVO DE CABEAMENTO ESTRUTURADO</t>
  </si>
  <si>
    <t>2.10</t>
  </si>
  <si>
    <t>62.01.21</t>
  </si>
  <si>
    <t>PROJETO EXECUTIVO DE ESTRUTURA METÁLICA</t>
  </si>
  <si>
    <t>2.11</t>
  </si>
  <si>
    <t>62.01.22</t>
  </si>
  <si>
    <t>PROJETO EXECUTIVO DE INSTALAÇÕES HIDRO SANITÁRIAS</t>
  </si>
  <si>
    <t>2.12</t>
  </si>
  <si>
    <t>62.01.23</t>
  </si>
  <si>
    <t>PROJETO EXECUTIVO DE PREVENÇÃO E COMBATE A INCÊNDIO</t>
  </si>
  <si>
    <t>2.13</t>
  </si>
  <si>
    <t>62.01.24</t>
  </si>
  <si>
    <t>PROJETO EXECUTIVO COMUNICAÇAO VISUAL</t>
  </si>
  <si>
    <t>2.14</t>
  </si>
  <si>
    <t>62.01.25</t>
  </si>
  <si>
    <t>PROJETO DE PROTEÇAO CONTRA DESCARGAS ATMOSFERICAS</t>
  </si>
  <si>
    <t>2.15</t>
  </si>
  <si>
    <t>62.20.11</t>
  </si>
  <si>
    <t>PROJETO EXECUTIVO DE GLP</t>
  </si>
  <si>
    <t>2.16</t>
  </si>
  <si>
    <t>62.20.10</t>
  </si>
  <si>
    <t>PROJETO EXECUTIVO DE GASES MEDICINAIS</t>
  </si>
  <si>
    <t>2.17</t>
  </si>
  <si>
    <t>62.02.02</t>
  </si>
  <si>
    <t>ANTE PROJETO DE EDICAÇÃO 600M2 A 1500M2</t>
  </si>
  <si>
    <t>2.18</t>
  </si>
  <si>
    <t>62.01.40</t>
  </si>
  <si>
    <t>COMPATIBILIZACAO DE PROJETOS DE EDIFICACAO</t>
  </si>
  <si>
    <t>2.19</t>
  </si>
  <si>
    <t>62.01.45</t>
  </si>
  <si>
    <t>PROJETO EXECUTIVO DE IMPERMEABILIZAÇÃO</t>
  </si>
  <si>
    <t>2.20</t>
  </si>
  <si>
    <t>62.01.46</t>
  </si>
  <si>
    <t>PROJETO DE ENGRADAMENTO METALICO</t>
  </si>
  <si>
    <t>2.21</t>
  </si>
  <si>
    <t>62.01.29</t>
  </si>
  <si>
    <t>DESENVOLVIMENTO E DETALH. PROJ. ARQUIT. E ESTRURAL</t>
  </si>
  <si>
    <t>2.22</t>
  </si>
  <si>
    <t>62.01.30</t>
  </si>
  <si>
    <t>DESENVOLVIMENTO E DETALH.DE PROJETO COMPLEMENTARES</t>
  </si>
  <si>
    <t>PROJETO DE INFRAESTRUTURA</t>
  </si>
  <si>
    <t>3.1</t>
  </si>
  <si>
    <t>62.03.01</t>
  </si>
  <si>
    <t>PROJETO GEOMETRICO</t>
  </si>
  <si>
    <t>KM</t>
  </si>
  <si>
    <t>3.2</t>
  </si>
  <si>
    <t>62.03.02</t>
  </si>
  <si>
    <t>PROJETO DE TERRAPLENAGEM</t>
  </si>
  <si>
    <t>3.3</t>
  </si>
  <si>
    <t>62.03.03</t>
  </si>
  <si>
    <t>PROJETO DE CANALIZAÇAO</t>
  </si>
  <si>
    <t>3.4</t>
  </si>
  <si>
    <t>62.03.04</t>
  </si>
  <si>
    <t>PROJETO DE DRENAGEM</t>
  </si>
  <si>
    <t>3.5</t>
  </si>
  <si>
    <t>62.03.06</t>
  </si>
  <si>
    <t>PROJETO GEOMETRICO DE CONTENÇAO</t>
  </si>
  <si>
    <t>3.6</t>
  </si>
  <si>
    <t>62.03.07</t>
  </si>
  <si>
    <t>PROJETO ESTRUTURAL DE CONTENCAO / CANAL</t>
  </si>
  <si>
    <t>3.7</t>
  </si>
  <si>
    <t>62.03.08</t>
  </si>
  <si>
    <t>PROJETO DE PAVIMENTAÇAO - VIA LOCAL</t>
  </si>
  <si>
    <t>3.8</t>
  </si>
  <si>
    <t>62.03.09</t>
  </si>
  <si>
    <t>PROJETO DE PAVIMENTAÇAO - VIA COLETORA E PRIMARIA</t>
  </si>
  <si>
    <t>3.9</t>
  </si>
  <si>
    <t>62.03.11</t>
  </si>
  <si>
    <t>PROJETO DE SINALIZAÇAO / DESVIO</t>
  </si>
  <si>
    <t>3.10</t>
  </si>
  <si>
    <t>62.03.14</t>
  </si>
  <si>
    <t>PR0JETO OBRAS ARTES ESPECIAIS-PONTES,VIADUTOS,ETC</t>
  </si>
  <si>
    <t>3.11</t>
  </si>
  <si>
    <t>62.03.15</t>
  </si>
  <si>
    <t>PROJETO DE ESTRUTURA METALICA</t>
  </si>
  <si>
    <t>3.12</t>
  </si>
  <si>
    <t>62.03.17</t>
  </si>
  <si>
    <t>PROJETO DE INTERSEÇAO - SIMPLIFICADO</t>
  </si>
  <si>
    <t>3.13</t>
  </si>
  <si>
    <t>62.03.18</t>
  </si>
  <si>
    <t>PROJETO DE INTERSEÇAO - ESPECIAL</t>
  </si>
  <si>
    <t>3.14</t>
  </si>
  <si>
    <t>62.03.19</t>
  </si>
  <si>
    <t>COMPATIBILIZACAO DE PROJETOS DE INFRA ESTRUTURA</t>
  </si>
  <si>
    <t>3.15</t>
  </si>
  <si>
    <t>62.03.20</t>
  </si>
  <si>
    <t>ESTUDO HIDRAULICO DE CANAL EXISTENTE</t>
  </si>
  <si>
    <t>VEÍCULOS E UTILITÁRIOS</t>
  </si>
  <si>
    <t>4.1</t>
  </si>
  <si>
    <t>54.40.06</t>
  </si>
  <si>
    <t>LOCAÇÃO VEÍCULO POPULAR MOTOR 1.0 C/ AR E SEGURO - CONSUMO MEDIO 12 KM/L</t>
  </si>
  <si>
    <t>mês</t>
  </si>
  <si>
    <t>4.2</t>
  </si>
  <si>
    <t>68.01.25</t>
  </si>
  <si>
    <t>GASOLINA COMUM</t>
  </si>
  <si>
    <t>LT</t>
  </si>
  <si>
    <t>EQUIPAMENTO DE TOPOGRAFIA</t>
  </si>
  <si>
    <t>5.1</t>
  </si>
  <si>
    <t>63.20.06</t>
  </si>
  <si>
    <t>Nivel Wild NA2 (precisão + 7-0,7 mm ) com complementos</t>
  </si>
  <si>
    <t>5.2</t>
  </si>
  <si>
    <t>63.21.01</t>
  </si>
  <si>
    <t>Estação total - lei a TC-605 ou similar e acessórios</t>
  </si>
  <si>
    <t>INVESTIGAÇÕES GEOTÉCNICAS / SONDAGENS</t>
  </si>
  <si>
    <t>6.1</t>
  </si>
  <si>
    <r>
      <rPr>
        <b/>
        <sz val="9"/>
        <rFont val="Arial"/>
        <family val="2"/>
      </rPr>
      <t>SONDAGEM A PERCUSSÃO D = 2</t>
    </r>
    <r>
      <rPr>
        <b/>
        <sz val="9"/>
        <rFont val="Calibri"/>
        <family val="2"/>
      </rPr>
      <t>½</t>
    </r>
    <r>
      <rPr>
        <b/>
        <sz val="9"/>
        <rFont val="Arial"/>
        <family val="2"/>
      </rPr>
      <t>"</t>
    </r>
  </si>
  <si>
    <t>6.1.1</t>
  </si>
  <si>
    <t>65.01.01</t>
  </si>
  <si>
    <t xml:space="preserve">Mobilização, Instalação e Desmontagem </t>
  </si>
  <si>
    <t>u</t>
  </si>
  <si>
    <t>6.1.2</t>
  </si>
  <si>
    <t>65.01.02</t>
  </si>
  <si>
    <t>Perfuração</t>
  </si>
  <si>
    <t>M</t>
  </si>
  <si>
    <t>6.1.3</t>
  </si>
  <si>
    <t>65.01.03</t>
  </si>
  <si>
    <t>Desmontagem, Transporte e Montagem, por furo</t>
  </si>
  <si>
    <t>6.2</t>
  </si>
  <si>
    <t>SONDAGEM ROTATIVA D = NW</t>
  </si>
  <si>
    <t>6.2.1</t>
  </si>
  <si>
    <t>65.06.01</t>
  </si>
  <si>
    <t>Mobilização e Desmobilização</t>
  </si>
  <si>
    <t>6.2.2</t>
  </si>
  <si>
    <t>65.06.02</t>
  </si>
  <si>
    <t>Instalação, por furo</t>
  </si>
  <si>
    <t>6.2.3</t>
  </si>
  <si>
    <t>65.06.03</t>
  </si>
  <si>
    <t>Perfuração em solo</t>
  </si>
  <si>
    <t>6.2.4</t>
  </si>
  <si>
    <t>65.06.04</t>
  </si>
  <si>
    <t>Perfuração com coroa de Widia</t>
  </si>
  <si>
    <t>6.2.5</t>
  </si>
  <si>
    <t>65.06.05</t>
  </si>
  <si>
    <t>Perfuração com coroa Diamantada</t>
  </si>
  <si>
    <t xml:space="preserve">ENSAIOS DE SOLOS / ASFALTO E  CONCRETO </t>
  </si>
  <si>
    <t>7.1</t>
  </si>
  <si>
    <t xml:space="preserve">ENSAIOS DE SOLOS </t>
  </si>
  <si>
    <t>7.1.1</t>
  </si>
  <si>
    <t>67.01.01</t>
  </si>
  <si>
    <t>Teor de umidade natural</t>
  </si>
  <si>
    <t>L</t>
  </si>
  <si>
    <t>7.1.2</t>
  </si>
  <si>
    <t>67.01.04</t>
  </si>
  <si>
    <t>Granulometria por peneiramento</t>
  </si>
  <si>
    <t>7.1.3</t>
  </si>
  <si>
    <t>67.01.06</t>
  </si>
  <si>
    <t>Limite de liquidez</t>
  </si>
  <si>
    <t>7.1.4</t>
  </si>
  <si>
    <t>67.01.07</t>
  </si>
  <si>
    <t>Limite de plasticidade</t>
  </si>
  <si>
    <t>7.1.5</t>
  </si>
  <si>
    <t>67.01.09</t>
  </si>
  <si>
    <t>Compactação proctor normal</t>
  </si>
  <si>
    <t>7.1.6</t>
  </si>
  <si>
    <t>67.01.10</t>
  </si>
  <si>
    <t>Compactação proctor intermediário</t>
  </si>
  <si>
    <t>7.1.7</t>
  </si>
  <si>
    <t>67.01.11</t>
  </si>
  <si>
    <t>Compactação proctor modificado</t>
  </si>
  <si>
    <t>7.1.8</t>
  </si>
  <si>
    <t>67.01.12</t>
  </si>
  <si>
    <t>Ensaio de CBR ou ISC com 1 corpo de prova</t>
  </si>
  <si>
    <t>7.1.9</t>
  </si>
  <si>
    <t>67.01.13</t>
  </si>
  <si>
    <t>Ensaio de CBR ou ISC com 3 corpos de prova</t>
  </si>
  <si>
    <t>7.1.10</t>
  </si>
  <si>
    <t>67.02.01</t>
  </si>
  <si>
    <t>Análise granulométrica (NBR-7217)</t>
  </si>
  <si>
    <t>7.2</t>
  </si>
  <si>
    <t>ENSAIOS DE ASFALTO</t>
  </si>
  <si>
    <t>7.2.1</t>
  </si>
  <si>
    <t>66.01.02</t>
  </si>
  <si>
    <t>Densidade real da mistura</t>
  </si>
  <si>
    <t>7.2.2</t>
  </si>
  <si>
    <t>66.01.03</t>
  </si>
  <si>
    <t>Densidade aparente da mistura</t>
  </si>
  <si>
    <t>7.2.3</t>
  </si>
  <si>
    <t>66.01.04</t>
  </si>
  <si>
    <t>Densidade "IN SITU"</t>
  </si>
  <si>
    <t>7.2.4</t>
  </si>
  <si>
    <t>66.01.06</t>
  </si>
  <si>
    <t>Dosagem MARSHALL</t>
  </si>
  <si>
    <t>7.2.5</t>
  </si>
  <si>
    <t>66.01.19</t>
  </si>
  <si>
    <t>Teor de Betume (MB-166)</t>
  </si>
  <si>
    <t>7.2.6</t>
  </si>
  <si>
    <t>66.01.21</t>
  </si>
  <si>
    <t>Ponto de amolecimento</t>
  </si>
  <si>
    <t>7.2.7</t>
  </si>
  <si>
    <t>66.01.22</t>
  </si>
  <si>
    <t>Estabilidade MARSHALL</t>
  </si>
  <si>
    <t>7.2.8</t>
  </si>
  <si>
    <t>66.01.30</t>
  </si>
  <si>
    <t>Fluência</t>
  </si>
  <si>
    <t>7.3</t>
  </si>
  <si>
    <t>ENSAIOS DE CONCRETO</t>
  </si>
  <si>
    <t>7.3.1</t>
  </si>
  <si>
    <t>68.04.03</t>
  </si>
  <si>
    <t>Cura, faceamento e rompimento de CP (NMB-5739)</t>
  </si>
  <si>
    <t>7.3.2</t>
  </si>
  <si>
    <t>68.04.04</t>
  </si>
  <si>
    <t>Moldagem, transp., cura, faceamento e rompimento CP</t>
  </si>
  <si>
    <t>SERVIÇOS GRÁFICOS</t>
  </si>
  <si>
    <t>8.1</t>
  </si>
  <si>
    <t>Plotagens</t>
  </si>
  <si>
    <t>8.1.1</t>
  </si>
  <si>
    <t>64.12.05</t>
  </si>
  <si>
    <t>Formato A-0</t>
  </si>
  <si>
    <t>8.1.2</t>
  </si>
  <si>
    <t>64.12.04</t>
  </si>
  <si>
    <t>Formato A-1</t>
  </si>
  <si>
    <t>8.1.3</t>
  </si>
  <si>
    <t>64.12.02</t>
  </si>
  <si>
    <t>Formato A-3</t>
  </si>
  <si>
    <t>8.2</t>
  </si>
  <si>
    <t>Cópias</t>
  </si>
  <si>
    <t>8.2.1</t>
  </si>
  <si>
    <t>64.07.02</t>
  </si>
  <si>
    <t>8.2.2</t>
  </si>
  <si>
    <t>64.07.01</t>
  </si>
  <si>
    <t>Formato A-4</t>
  </si>
  <si>
    <t>TOTAL GERAL</t>
  </si>
  <si>
    <r>
      <rPr>
        <sz val="7"/>
        <rFont val="Arial"/>
        <family val="2"/>
      </rPr>
      <t xml:space="preserve">REF.: SUDECAP </t>
    </r>
    <r>
      <rPr>
        <u val="single"/>
        <sz val="7"/>
        <rFont val="Arial"/>
        <family val="2"/>
      </rPr>
      <t>SETEMBRO/2020 - CONFORME TERMO DE REFERÊNCIA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</si>
</sst>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#,##0.00"/>
    <numFmt numFmtId="167" formatCode="_(* #,##0.00_);_(* \(#,##0.00\);_(* \-??_);_(@_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1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left" wrapText="1"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3" xfId="0" applyFon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4" fontId="0" fillId="0" borderId="5" xfId="0" applyFont="1" applyBorder="1" applyAlignment="1">
      <alignment horizontal="left" vertical="center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vertical="center"/>
    </xf>
    <xf numFmtId="164" fontId="3" fillId="0" borderId="6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8" xfId="0" applyFont="1" applyBorder="1" applyAlignment="1">
      <alignment vertical="center"/>
    </xf>
    <xf numFmtId="164" fontId="4" fillId="0" borderId="6" xfId="0" applyFont="1" applyBorder="1" applyAlignment="1">
      <alignment horizontal="center" vertical="center"/>
    </xf>
    <xf numFmtId="166" fontId="4" fillId="0" borderId="6" xfId="0" applyNumberFormat="1" applyFont="1" applyBorder="1" applyAlignment="1">
      <alignment vertical="center"/>
    </xf>
    <xf numFmtId="164" fontId="4" fillId="0" borderId="6" xfId="0" applyFont="1" applyBorder="1" applyAlignment="1">
      <alignment vertical="center"/>
    </xf>
    <xf numFmtId="164" fontId="4" fillId="0" borderId="8" xfId="0" applyFont="1" applyBorder="1" applyAlignment="1">
      <alignment horizontal="left" vertical="center"/>
    </xf>
    <xf numFmtId="167" fontId="4" fillId="0" borderId="6" xfId="15" applyFont="1" applyFill="1" applyBorder="1" applyAlignment="1" applyProtection="1">
      <alignment horizontal="center" vertical="center"/>
      <protection/>
    </xf>
    <xf numFmtId="167" fontId="4" fillId="0" borderId="6" xfId="15" applyFont="1" applyFill="1" applyBorder="1" applyAlignment="1" applyProtection="1">
      <alignment horizontal="right" vertical="center"/>
      <protection/>
    </xf>
    <xf numFmtId="164" fontId="4" fillId="0" borderId="8" xfId="0" applyFont="1" applyBorder="1" applyAlignment="1">
      <alignment vertical="center"/>
    </xf>
    <xf numFmtId="164" fontId="3" fillId="2" borderId="8" xfId="0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164" fontId="3" fillId="0" borderId="8" xfId="0" applyFont="1" applyBorder="1" applyAlignment="1">
      <alignment horizontal="center" vertical="center"/>
    </xf>
    <xf numFmtId="164" fontId="3" fillId="0" borderId="8" xfId="0" applyFont="1" applyBorder="1" applyAlignment="1">
      <alignment horizontal="left" vertical="center"/>
    </xf>
    <xf numFmtId="164" fontId="4" fillId="0" borderId="9" xfId="0" applyFont="1" applyBorder="1" applyAlignment="1">
      <alignment horizontal="center" vertical="center"/>
    </xf>
    <xf numFmtId="164" fontId="4" fillId="0" borderId="9" xfId="0" applyFont="1" applyBorder="1" applyAlignment="1">
      <alignment vertical="center"/>
    </xf>
    <xf numFmtId="164" fontId="4" fillId="0" borderId="3" xfId="0" applyFont="1" applyBorder="1" applyAlignment="1">
      <alignment horizontal="center" vertical="center"/>
    </xf>
    <xf numFmtId="167" fontId="4" fillId="0" borderId="3" xfId="15" applyFont="1" applyFill="1" applyBorder="1" applyAlignment="1" applyProtection="1">
      <alignment horizontal="center" vertical="center"/>
      <protection/>
    </xf>
    <xf numFmtId="164" fontId="4" fillId="0" borderId="8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9" xfId="0" applyFont="1" applyBorder="1" applyAlignment="1">
      <alignment wrapText="1"/>
    </xf>
    <xf numFmtId="167" fontId="4" fillId="0" borderId="3" xfId="15" applyFont="1" applyFill="1" applyBorder="1" applyAlignment="1" applyProtection="1">
      <alignment horizontal="right" vertical="center"/>
      <protection/>
    </xf>
    <xf numFmtId="164" fontId="3" fillId="0" borderId="0" xfId="0" applyFont="1" applyAlignment="1">
      <alignment horizontal="center" vertical="center"/>
    </xf>
    <xf numFmtId="164" fontId="4" fillId="0" borderId="9" xfId="0" applyFont="1" applyBorder="1" applyAlignment="1">
      <alignment horizontal="left" vertical="center" wrapText="1"/>
    </xf>
    <xf numFmtId="164" fontId="4" fillId="0" borderId="8" xfId="0" applyFont="1" applyBorder="1" applyAlignment="1">
      <alignment vertical="center" wrapText="1"/>
    </xf>
    <xf numFmtId="167" fontId="4" fillId="0" borderId="6" xfId="15" applyFont="1" applyFill="1" applyBorder="1" applyAlignment="1" applyProtection="1">
      <alignment vertical="center"/>
      <protection/>
    </xf>
    <xf numFmtId="164" fontId="4" fillId="0" borderId="9" xfId="0" applyFont="1" applyBorder="1" applyAlignment="1">
      <alignment vertical="center" wrapText="1"/>
    </xf>
    <xf numFmtId="167" fontId="4" fillId="0" borderId="3" xfId="15" applyFont="1" applyFill="1" applyBorder="1" applyAlignment="1" applyProtection="1">
      <alignment vertical="center"/>
      <protection/>
    </xf>
    <xf numFmtId="165" fontId="0" fillId="0" borderId="0" xfId="0" applyNumberFormat="1" applyBorder="1" applyAlignment="1">
      <alignment vertical="center"/>
    </xf>
    <xf numFmtId="164" fontId="3" fillId="0" borderId="9" xfId="0" applyFont="1" applyBorder="1" applyAlignment="1">
      <alignment vertical="center" wrapText="1"/>
    </xf>
    <xf numFmtId="164" fontId="3" fillId="2" borderId="10" xfId="0" applyFont="1" applyFill="1" applyBorder="1" applyAlignment="1">
      <alignment horizontal="center" vertical="center"/>
    </xf>
    <xf numFmtId="164" fontId="3" fillId="2" borderId="7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vertical="center"/>
    </xf>
    <xf numFmtId="164" fontId="3" fillId="2" borderId="11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vertical="center"/>
    </xf>
    <xf numFmtId="164" fontId="3" fillId="2" borderId="5" xfId="0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vertical="center"/>
    </xf>
    <xf numFmtId="164" fontId="7" fillId="0" borderId="6" xfId="0" applyFont="1" applyBorder="1" applyAlignment="1">
      <alignment horizontal="left" vertical="center"/>
    </xf>
    <xf numFmtId="164" fontId="4" fillId="3" borderId="0" xfId="0" applyFont="1" applyFill="1" applyBorder="1" applyAlignment="1">
      <alignment vertical="center"/>
    </xf>
    <xf numFmtId="167" fontId="4" fillId="3" borderId="0" xfId="15" applyFont="1" applyFill="1" applyBorder="1" applyAlignment="1" applyProtection="1">
      <alignment vertical="center"/>
      <protection/>
    </xf>
    <xf numFmtId="166" fontId="3" fillId="3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showZeros="0" tabSelected="1" view="pageBreakPreview" zoomScale="95" zoomScaleSheetLayoutView="95" workbookViewId="0" topLeftCell="A4">
      <pane ySplit="6" topLeftCell="A10" activePane="bottomLeft" state="frozen"/>
      <selection pane="topLeft" activeCell="A4" sqref="A4"/>
      <selection pane="bottomLeft" activeCell="A1" sqref="A1"/>
    </sheetView>
  </sheetViews>
  <sheetFormatPr defaultColWidth="10.28125" defaultRowHeight="12.75"/>
  <cols>
    <col min="1" max="2" width="11.00390625" style="1" customWidth="1"/>
    <col min="3" max="3" width="43.421875" style="1" customWidth="1"/>
    <col min="4" max="4" width="8.57421875" style="1" customWidth="1"/>
    <col min="5" max="5" width="11.00390625" style="1" customWidth="1"/>
    <col min="6" max="6" width="13.8515625" style="1" customWidth="1"/>
    <col min="7" max="7" width="14.140625" style="1" customWidth="1"/>
    <col min="8" max="8" width="0.42578125" style="1" customWidth="1"/>
    <col min="9" max="9" width="11.421875" style="1" customWidth="1"/>
    <col min="10" max="10" width="13.140625" style="1" customWidth="1"/>
    <col min="11" max="16384" width="11.421875" style="1" customWidth="1"/>
  </cols>
  <sheetData>
    <row r="1" spans="1:8" ht="12.75" customHeight="1">
      <c r="A1" s="2"/>
      <c r="B1" s="2"/>
      <c r="C1" s="2"/>
      <c r="D1" s="2"/>
      <c r="E1" s="2"/>
      <c r="F1" s="2"/>
      <c r="G1" s="2"/>
      <c r="H1" s="3"/>
    </row>
    <row r="2" spans="1:8" ht="12.75" customHeight="1">
      <c r="A2" s="2"/>
      <c r="B2" s="2"/>
      <c r="C2" s="2"/>
      <c r="D2" s="2"/>
      <c r="E2" s="2"/>
      <c r="F2" s="2"/>
      <c r="G2" s="2"/>
      <c r="H2" s="3"/>
    </row>
    <row r="3" spans="1:8" ht="12.75" customHeight="1">
      <c r="A3" s="4" t="s">
        <v>0</v>
      </c>
      <c r="B3" s="4"/>
      <c r="C3" s="4"/>
      <c r="D3" s="4"/>
      <c r="E3" s="4"/>
      <c r="F3" s="4"/>
      <c r="G3" s="4"/>
      <c r="H3" s="3"/>
    </row>
    <row r="4" spans="1:8" ht="12.75" customHeight="1">
      <c r="A4" s="4"/>
      <c r="B4" s="4"/>
      <c r="C4" s="4"/>
      <c r="D4" s="4"/>
      <c r="E4" s="4"/>
      <c r="F4" s="4"/>
      <c r="G4" s="4"/>
      <c r="H4" s="3"/>
    </row>
    <row r="5" spans="1:10" s="7" customFormat="1" ht="42.75" customHeight="1">
      <c r="A5" s="5" t="s">
        <v>1</v>
      </c>
      <c r="B5" s="5"/>
      <c r="C5" s="5"/>
      <c r="D5" s="5"/>
      <c r="E5" s="5"/>
      <c r="F5" s="5"/>
      <c r="G5" s="5"/>
      <c r="H5" s="6"/>
      <c r="J5" s="8"/>
    </row>
    <row r="6" spans="1:10" s="7" customFormat="1" ht="19.5" customHeight="1">
      <c r="A6" s="9" t="s">
        <v>2</v>
      </c>
      <c r="B6" s="9"/>
      <c r="C6" s="9"/>
      <c r="D6" s="9"/>
      <c r="E6" s="9"/>
      <c r="F6" s="9"/>
      <c r="G6" s="9"/>
      <c r="H6" s="6"/>
      <c r="J6" s="8"/>
    </row>
    <row r="7" spans="1:10" s="7" customFormat="1" ht="18" customHeight="1">
      <c r="A7" s="10" t="s">
        <v>3</v>
      </c>
      <c r="B7" s="10"/>
      <c r="C7" s="10"/>
      <c r="D7" s="10"/>
      <c r="E7" s="10"/>
      <c r="F7" s="11"/>
      <c r="G7" s="9"/>
      <c r="H7" s="6"/>
      <c r="I7" s="12"/>
      <c r="J7" s="13"/>
    </row>
    <row r="8" spans="1:10" ht="12.75">
      <c r="A8" s="14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5" t="s">
        <v>9</v>
      </c>
      <c r="G8" s="16" t="s">
        <v>10</v>
      </c>
      <c r="H8" s="3"/>
      <c r="J8" s="8"/>
    </row>
    <row r="9" spans="1:8" ht="12.75">
      <c r="A9" s="14"/>
      <c r="B9" s="14"/>
      <c r="C9" s="14"/>
      <c r="D9" s="14"/>
      <c r="E9" s="14"/>
      <c r="F9" s="17" t="s">
        <v>11</v>
      </c>
      <c r="G9" s="18" t="s">
        <v>12</v>
      </c>
      <c r="H9" s="3"/>
    </row>
    <row r="10" spans="1:8" ht="18" customHeight="1">
      <c r="A10" s="14">
        <v>1</v>
      </c>
      <c r="B10" s="14"/>
      <c r="C10" s="19" t="s">
        <v>13</v>
      </c>
      <c r="D10" s="20"/>
      <c r="E10" s="20"/>
      <c r="F10" s="21"/>
      <c r="G10" s="22"/>
      <c r="H10" s="3"/>
    </row>
    <row r="11" spans="1:10" ht="15" customHeight="1">
      <c r="A11" s="20" t="s">
        <v>14</v>
      </c>
      <c r="B11" s="20" t="s">
        <v>15</v>
      </c>
      <c r="C11" s="23" t="s">
        <v>16</v>
      </c>
      <c r="D11" s="20" t="s">
        <v>17</v>
      </c>
      <c r="E11" s="24">
        <v>1100</v>
      </c>
      <c r="F11" s="21">
        <v>193.28</v>
      </c>
      <c r="G11" s="21">
        <f aca="true" t="shared" si="0" ref="G11:G23">ROUND(E11*F11,2)</f>
        <v>212608</v>
      </c>
      <c r="H11" s="3"/>
      <c r="J11" s="8"/>
    </row>
    <row r="12" spans="1:10" ht="15" customHeight="1">
      <c r="A12" s="20" t="s">
        <v>18</v>
      </c>
      <c r="B12" s="20" t="s">
        <v>19</v>
      </c>
      <c r="C12" s="23" t="s">
        <v>20</v>
      </c>
      <c r="D12" s="20" t="s">
        <v>17</v>
      </c>
      <c r="E12" s="24">
        <v>1430</v>
      </c>
      <c r="F12" s="21">
        <v>157.07</v>
      </c>
      <c r="G12" s="21">
        <f t="shared" si="0"/>
        <v>224610.1</v>
      </c>
      <c r="H12" s="3"/>
      <c r="J12" s="8"/>
    </row>
    <row r="13" spans="1:8" ht="15" customHeight="1">
      <c r="A13" s="20" t="s">
        <v>21</v>
      </c>
      <c r="B13" s="20" t="s">
        <v>22</v>
      </c>
      <c r="C13" s="23" t="s">
        <v>23</v>
      </c>
      <c r="D13" s="20" t="s">
        <v>17</v>
      </c>
      <c r="E13" s="25">
        <v>1430</v>
      </c>
      <c r="F13" s="21">
        <v>157.07</v>
      </c>
      <c r="G13" s="21">
        <f t="shared" si="0"/>
        <v>224610.1</v>
      </c>
      <c r="H13" s="3"/>
    </row>
    <row r="14" spans="1:8" ht="15" customHeight="1">
      <c r="A14" s="20" t="s">
        <v>24</v>
      </c>
      <c r="B14" s="20" t="s">
        <v>25</v>
      </c>
      <c r="C14" s="26" t="s">
        <v>26</v>
      </c>
      <c r="D14" s="20" t="s">
        <v>17</v>
      </c>
      <c r="E14" s="24">
        <v>1400</v>
      </c>
      <c r="F14" s="21">
        <v>159.25</v>
      </c>
      <c r="G14" s="21">
        <f t="shared" si="0"/>
        <v>222950</v>
      </c>
      <c r="H14" s="3"/>
    </row>
    <row r="15" spans="1:10" ht="15" customHeight="1">
      <c r="A15" s="20" t="s">
        <v>27</v>
      </c>
      <c r="B15" s="20" t="s">
        <v>28</v>
      </c>
      <c r="C15" s="26" t="s">
        <v>29</v>
      </c>
      <c r="D15" s="20" t="s">
        <v>17</v>
      </c>
      <c r="E15" s="24">
        <v>5000</v>
      </c>
      <c r="F15" s="21">
        <v>126.33</v>
      </c>
      <c r="G15" s="21">
        <f t="shared" si="0"/>
        <v>631650</v>
      </c>
      <c r="H15" s="3"/>
      <c r="J15" s="8"/>
    </row>
    <row r="16" spans="1:10" ht="15" customHeight="1">
      <c r="A16" s="20" t="s">
        <v>30</v>
      </c>
      <c r="B16" s="20" t="s">
        <v>31</v>
      </c>
      <c r="C16" s="23" t="s">
        <v>32</v>
      </c>
      <c r="D16" s="20" t="s">
        <v>17</v>
      </c>
      <c r="E16" s="24">
        <v>3000</v>
      </c>
      <c r="F16" s="21">
        <v>39.52</v>
      </c>
      <c r="G16" s="21">
        <f t="shared" si="0"/>
        <v>118560</v>
      </c>
      <c r="H16" s="3"/>
      <c r="J16" s="8"/>
    </row>
    <row r="17" spans="1:8" ht="15" customHeight="1">
      <c r="A17" s="20" t="s">
        <v>33</v>
      </c>
      <c r="B17" s="20" t="s">
        <v>34</v>
      </c>
      <c r="C17" s="23" t="s">
        <v>35</v>
      </c>
      <c r="D17" s="20" t="s">
        <v>17</v>
      </c>
      <c r="E17" s="24">
        <v>1500</v>
      </c>
      <c r="F17" s="21">
        <v>35.35</v>
      </c>
      <c r="G17" s="21">
        <f t="shared" si="0"/>
        <v>53025</v>
      </c>
      <c r="H17" s="3"/>
    </row>
    <row r="18" spans="1:8" ht="15" customHeight="1">
      <c r="A18" s="20" t="s">
        <v>36</v>
      </c>
      <c r="B18" s="20" t="s">
        <v>37</v>
      </c>
      <c r="C18" s="26" t="s">
        <v>38</v>
      </c>
      <c r="D18" s="20" t="s">
        <v>17</v>
      </c>
      <c r="E18" s="24">
        <v>1500</v>
      </c>
      <c r="F18" s="21">
        <v>31.6</v>
      </c>
      <c r="G18" s="21">
        <f t="shared" si="0"/>
        <v>47400</v>
      </c>
      <c r="H18" s="3"/>
    </row>
    <row r="19" spans="1:10" ht="15" customHeight="1">
      <c r="A19" s="20" t="s">
        <v>39</v>
      </c>
      <c r="B19" s="20" t="s">
        <v>40</v>
      </c>
      <c r="C19" s="26" t="s">
        <v>41</v>
      </c>
      <c r="D19" s="20" t="s">
        <v>17</v>
      </c>
      <c r="E19" s="24">
        <v>1500</v>
      </c>
      <c r="F19" s="21">
        <v>35.93</v>
      </c>
      <c r="G19" s="21">
        <f t="shared" si="0"/>
        <v>53895</v>
      </c>
      <c r="H19" s="3"/>
      <c r="J19" s="8"/>
    </row>
    <row r="20" spans="1:10" ht="15" customHeight="1">
      <c r="A20" s="20" t="s">
        <v>42</v>
      </c>
      <c r="B20" s="20" t="s">
        <v>43</v>
      </c>
      <c r="C20" s="26" t="s">
        <v>44</v>
      </c>
      <c r="D20" s="20" t="s">
        <v>17</v>
      </c>
      <c r="E20" s="24">
        <v>1500</v>
      </c>
      <c r="F20" s="21">
        <v>40.36</v>
      </c>
      <c r="G20" s="21">
        <f t="shared" si="0"/>
        <v>60540</v>
      </c>
      <c r="H20" s="3"/>
      <c r="J20" s="8"/>
    </row>
    <row r="21" spans="1:10" ht="15" customHeight="1">
      <c r="A21" s="20" t="s">
        <v>45</v>
      </c>
      <c r="B21" s="20" t="s">
        <v>46</v>
      </c>
      <c r="C21" s="26" t="s">
        <v>47</v>
      </c>
      <c r="D21" s="20" t="s">
        <v>17</v>
      </c>
      <c r="E21" s="24">
        <v>1500</v>
      </c>
      <c r="F21" s="21">
        <v>16.6</v>
      </c>
      <c r="G21" s="21">
        <f t="shared" si="0"/>
        <v>24900</v>
      </c>
      <c r="H21" s="3"/>
      <c r="J21" s="8"/>
    </row>
    <row r="22" spans="1:10" ht="15" customHeight="1">
      <c r="A22" s="20" t="s">
        <v>48</v>
      </c>
      <c r="B22" s="20" t="s">
        <v>49</v>
      </c>
      <c r="C22" s="26" t="s">
        <v>50</v>
      </c>
      <c r="D22" s="20" t="s">
        <v>17</v>
      </c>
      <c r="E22" s="24">
        <v>1400</v>
      </c>
      <c r="F22" s="21">
        <v>35.93</v>
      </c>
      <c r="G22" s="21">
        <f t="shared" si="0"/>
        <v>50302</v>
      </c>
      <c r="H22" s="3"/>
      <c r="J22" s="8"/>
    </row>
    <row r="23" spans="1:10" ht="15" customHeight="1">
      <c r="A23" s="20" t="s">
        <v>51</v>
      </c>
      <c r="B23" s="20" t="s">
        <v>52</v>
      </c>
      <c r="C23" s="26" t="s">
        <v>53</v>
      </c>
      <c r="D23" s="20" t="s">
        <v>17</v>
      </c>
      <c r="E23" s="24">
        <v>1400</v>
      </c>
      <c r="F23" s="21">
        <v>20.14</v>
      </c>
      <c r="G23" s="21">
        <f t="shared" si="0"/>
        <v>28196</v>
      </c>
      <c r="H23" s="3"/>
      <c r="J23" s="8"/>
    </row>
    <row r="24" spans="1:10" ht="18" customHeight="1">
      <c r="A24" s="27" t="s">
        <v>54</v>
      </c>
      <c r="B24" s="27"/>
      <c r="C24" s="27"/>
      <c r="D24" s="27"/>
      <c r="E24" s="27"/>
      <c r="F24" s="28">
        <v>0</v>
      </c>
      <c r="G24" s="29">
        <f>SUM(G11:G23)</f>
        <v>1953246.2</v>
      </c>
      <c r="H24" s="3"/>
      <c r="J24" s="8"/>
    </row>
    <row r="25" spans="1:10" ht="18" customHeight="1">
      <c r="A25" s="14">
        <v>2</v>
      </c>
      <c r="B25" s="30"/>
      <c r="C25" s="31" t="s">
        <v>55</v>
      </c>
      <c r="D25" s="20"/>
      <c r="E25" s="24"/>
      <c r="F25" s="21">
        <v>0</v>
      </c>
      <c r="G25" s="21">
        <f>E25*F25</f>
        <v>0</v>
      </c>
      <c r="H25" s="3"/>
      <c r="J25" s="8"/>
    </row>
    <row r="26" spans="1:10" ht="15" customHeight="1">
      <c r="A26" s="20" t="s">
        <v>56</v>
      </c>
      <c r="B26" s="20" t="s">
        <v>57</v>
      </c>
      <c r="C26" s="26" t="s">
        <v>58</v>
      </c>
      <c r="D26" s="20" t="s">
        <v>59</v>
      </c>
      <c r="E26" s="24">
        <v>60</v>
      </c>
      <c r="F26" s="21">
        <v>2043.49</v>
      </c>
      <c r="G26" s="21">
        <f aca="true" t="shared" si="1" ref="G26:G47">ROUND(E26*F26,2)</f>
        <v>122609.4</v>
      </c>
      <c r="H26" s="3"/>
      <c r="J26" s="8"/>
    </row>
    <row r="27" spans="1:10" ht="15" customHeight="1">
      <c r="A27" s="20" t="s">
        <v>60</v>
      </c>
      <c r="B27" s="20" t="s">
        <v>61</v>
      </c>
      <c r="C27" s="26" t="s">
        <v>62</v>
      </c>
      <c r="D27" s="20" t="s">
        <v>59</v>
      </c>
      <c r="E27" s="24">
        <v>20</v>
      </c>
      <c r="F27" s="21">
        <v>1158.55</v>
      </c>
      <c r="G27" s="21">
        <f t="shared" si="1"/>
        <v>23171</v>
      </c>
      <c r="H27" s="3"/>
      <c r="J27" s="8"/>
    </row>
    <row r="28" spans="1:10" ht="15" customHeight="1">
      <c r="A28" s="20" t="s">
        <v>63</v>
      </c>
      <c r="B28" s="20" t="s">
        <v>64</v>
      </c>
      <c r="C28" s="26" t="s">
        <v>65</v>
      </c>
      <c r="D28" s="20" t="s">
        <v>59</v>
      </c>
      <c r="E28" s="24">
        <v>20</v>
      </c>
      <c r="F28" s="21">
        <v>715.25</v>
      </c>
      <c r="G28" s="21">
        <f t="shared" si="1"/>
        <v>14305</v>
      </c>
      <c r="H28" s="3"/>
      <c r="J28" s="8"/>
    </row>
    <row r="29" spans="1:10" ht="15" customHeight="1">
      <c r="A29" s="20" t="s">
        <v>66</v>
      </c>
      <c r="B29" s="20" t="s">
        <v>67</v>
      </c>
      <c r="C29" s="26" t="s">
        <v>68</v>
      </c>
      <c r="D29" s="20" t="s">
        <v>59</v>
      </c>
      <c r="E29" s="24">
        <v>2</v>
      </c>
      <c r="F29" s="21">
        <v>1444.79</v>
      </c>
      <c r="G29" s="21">
        <f t="shared" si="1"/>
        <v>2889.58</v>
      </c>
      <c r="H29" s="3"/>
      <c r="J29" s="8"/>
    </row>
    <row r="30" spans="1:10" ht="15" customHeight="1">
      <c r="A30" s="20" t="s">
        <v>69</v>
      </c>
      <c r="B30" s="20" t="s">
        <v>70</v>
      </c>
      <c r="C30" s="26" t="s">
        <v>71</v>
      </c>
      <c r="D30" s="20" t="s">
        <v>59</v>
      </c>
      <c r="E30" s="24">
        <v>10</v>
      </c>
      <c r="F30" s="21">
        <v>4080.29</v>
      </c>
      <c r="G30" s="21">
        <f t="shared" si="1"/>
        <v>40802.9</v>
      </c>
      <c r="H30" s="3"/>
      <c r="J30" s="8"/>
    </row>
    <row r="31" spans="1:10" ht="15" customHeight="1">
      <c r="A31" s="20" t="s">
        <v>72</v>
      </c>
      <c r="B31" s="20" t="s">
        <v>73</v>
      </c>
      <c r="C31" s="26" t="s">
        <v>74</v>
      </c>
      <c r="D31" s="20" t="s">
        <v>59</v>
      </c>
      <c r="E31" s="24">
        <v>1</v>
      </c>
      <c r="F31" s="21">
        <v>1850.26</v>
      </c>
      <c r="G31" s="21">
        <f t="shared" si="1"/>
        <v>1850.26</v>
      </c>
      <c r="H31" s="3"/>
      <c r="J31" s="8"/>
    </row>
    <row r="32" spans="1:10" ht="15" customHeight="1">
      <c r="A32" s="20" t="s">
        <v>75</v>
      </c>
      <c r="B32" s="20" t="s">
        <v>76</v>
      </c>
      <c r="C32" s="26" t="s">
        <v>77</v>
      </c>
      <c r="D32" s="20" t="s">
        <v>59</v>
      </c>
      <c r="E32" s="24">
        <v>60</v>
      </c>
      <c r="F32" s="21">
        <v>1467.61</v>
      </c>
      <c r="G32" s="21">
        <f t="shared" si="1"/>
        <v>88056.6</v>
      </c>
      <c r="H32" s="3"/>
      <c r="J32" s="8"/>
    </row>
    <row r="33" spans="1:10" ht="15" customHeight="1">
      <c r="A33" s="20" t="s">
        <v>78</v>
      </c>
      <c r="B33" s="20" t="s">
        <v>79</v>
      </c>
      <c r="C33" s="26" t="s">
        <v>80</v>
      </c>
      <c r="D33" s="20" t="s">
        <v>59</v>
      </c>
      <c r="E33" s="24">
        <v>30</v>
      </c>
      <c r="F33" s="21">
        <v>1772.18</v>
      </c>
      <c r="G33" s="21">
        <f t="shared" si="1"/>
        <v>53165.4</v>
      </c>
      <c r="H33" s="3"/>
      <c r="J33" s="8"/>
    </row>
    <row r="34" spans="1:10" ht="15" customHeight="1">
      <c r="A34" s="20" t="s">
        <v>81</v>
      </c>
      <c r="B34" s="20" t="s">
        <v>82</v>
      </c>
      <c r="C34" s="26" t="s">
        <v>83</v>
      </c>
      <c r="D34" s="20" t="s">
        <v>59</v>
      </c>
      <c r="E34" s="24">
        <v>2</v>
      </c>
      <c r="F34" s="21">
        <v>2149.42</v>
      </c>
      <c r="G34" s="21">
        <f t="shared" si="1"/>
        <v>4298.84</v>
      </c>
      <c r="H34" s="3"/>
      <c r="J34" s="8"/>
    </row>
    <row r="35" spans="1:10" ht="15" customHeight="1">
      <c r="A35" s="20" t="s">
        <v>84</v>
      </c>
      <c r="B35" s="20" t="s">
        <v>85</v>
      </c>
      <c r="C35" s="26" t="s">
        <v>86</v>
      </c>
      <c r="D35" s="20" t="s">
        <v>59</v>
      </c>
      <c r="E35" s="24">
        <v>2</v>
      </c>
      <c r="F35" s="21">
        <v>2252.78</v>
      </c>
      <c r="G35" s="21">
        <f t="shared" si="1"/>
        <v>4505.56</v>
      </c>
      <c r="H35" s="3"/>
      <c r="J35" s="8"/>
    </row>
    <row r="36" spans="1:10" ht="15" customHeight="1">
      <c r="A36" s="20" t="s">
        <v>87</v>
      </c>
      <c r="B36" s="20" t="s">
        <v>88</v>
      </c>
      <c r="C36" s="26" t="s">
        <v>89</v>
      </c>
      <c r="D36" s="20" t="s">
        <v>59</v>
      </c>
      <c r="E36" s="24">
        <v>30</v>
      </c>
      <c r="F36" s="21">
        <v>1701.49</v>
      </c>
      <c r="G36" s="21">
        <f t="shared" si="1"/>
        <v>51044.7</v>
      </c>
      <c r="H36" s="3"/>
      <c r="J36" s="8"/>
    </row>
    <row r="37" spans="1:10" ht="15" customHeight="1">
      <c r="A37" s="20" t="s">
        <v>90</v>
      </c>
      <c r="B37" s="20" t="s">
        <v>91</v>
      </c>
      <c r="C37" s="26" t="s">
        <v>92</v>
      </c>
      <c r="D37" s="20" t="s">
        <v>59</v>
      </c>
      <c r="E37" s="24">
        <v>50</v>
      </c>
      <c r="F37" s="21">
        <v>1638.08</v>
      </c>
      <c r="G37" s="21">
        <f t="shared" si="1"/>
        <v>81904</v>
      </c>
      <c r="H37" s="3"/>
      <c r="J37" s="8"/>
    </row>
    <row r="38" spans="1:10" ht="15" customHeight="1">
      <c r="A38" s="20" t="s">
        <v>93</v>
      </c>
      <c r="B38" s="20" t="s">
        <v>94</v>
      </c>
      <c r="C38" s="26" t="s">
        <v>95</v>
      </c>
      <c r="D38" s="20" t="s">
        <v>59</v>
      </c>
      <c r="E38" s="24">
        <v>2</v>
      </c>
      <c r="F38" s="21">
        <v>1359.33</v>
      </c>
      <c r="G38" s="21">
        <f t="shared" si="1"/>
        <v>2718.66</v>
      </c>
      <c r="H38" s="3"/>
      <c r="J38" s="8"/>
    </row>
    <row r="39" spans="1:10" ht="15" customHeight="1">
      <c r="A39" s="20" t="s">
        <v>96</v>
      </c>
      <c r="B39" s="20" t="s">
        <v>97</v>
      </c>
      <c r="C39" s="26" t="s">
        <v>98</v>
      </c>
      <c r="D39" s="20" t="s">
        <v>59</v>
      </c>
      <c r="E39" s="24">
        <v>2</v>
      </c>
      <c r="F39" s="21">
        <v>1273.81</v>
      </c>
      <c r="G39" s="21">
        <f t="shared" si="1"/>
        <v>2547.62</v>
      </c>
      <c r="H39" s="3"/>
      <c r="J39" s="8"/>
    </row>
    <row r="40" spans="1:10" ht="15" customHeight="1">
      <c r="A40" s="20" t="s">
        <v>99</v>
      </c>
      <c r="B40" s="20" t="s">
        <v>100</v>
      </c>
      <c r="C40" s="26" t="s">
        <v>101</v>
      </c>
      <c r="D40" s="20" t="s">
        <v>59</v>
      </c>
      <c r="E40" s="24">
        <v>1</v>
      </c>
      <c r="F40" s="21">
        <v>1314.67</v>
      </c>
      <c r="G40" s="21">
        <f t="shared" si="1"/>
        <v>1314.67</v>
      </c>
      <c r="H40" s="3"/>
      <c r="J40" s="8"/>
    </row>
    <row r="41" spans="1:10" ht="15" customHeight="1">
      <c r="A41" s="20" t="s">
        <v>102</v>
      </c>
      <c r="B41" s="20" t="s">
        <v>103</v>
      </c>
      <c r="C41" s="26" t="s">
        <v>104</v>
      </c>
      <c r="D41" s="20" t="s">
        <v>59</v>
      </c>
      <c r="E41" s="24">
        <v>1</v>
      </c>
      <c r="F41" s="21">
        <v>3918.19</v>
      </c>
      <c r="G41" s="21">
        <f t="shared" si="1"/>
        <v>3918.19</v>
      </c>
      <c r="H41" s="3"/>
      <c r="J41" s="8"/>
    </row>
    <row r="42" spans="1:10" ht="15" customHeight="1">
      <c r="A42" s="20" t="s">
        <v>105</v>
      </c>
      <c r="B42" s="20" t="s">
        <v>106</v>
      </c>
      <c r="C42" s="26" t="s">
        <v>107</v>
      </c>
      <c r="D42" s="20" t="s">
        <v>59</v>
      </c>
      <c r="E42" s="24">
        <v>2</v>
      </c>
      <c r="F42" s="21">
        <v>9231.14</v>
      </c>
      <c r="G42" s="21">
        <f t="shared" si="1"/>
        <v>18462.28</v>
      </c>
      <c r="H42" s="3"/>
      <c r="J42" s="8"/>
    </row>
    <row r="43" spans="1:10" ht="15" customHeight="1">
      <c r="A43" s="20" t="s">
        <v>108</v>
      </c>
      <c r="B43" s="20" t="s">
        <v>109</v>
      </c>
      <c r="C43" s="26" t="s">
        <v>110</v>
      </c>
      <c r="D43" s="20" t="s">
        <v>59</v>
      </c>
      <c r="E43" s="24">
        <v>2</v>
      </c>
      <c r="F43" s="21">
        <v>1386.06</v>
      </c>
      <c r="G43" s="21">
        <f t="shared" si="1"/>
        <v>2772.12</v>
      </c>
      <c r="H43" s="3"/>
      <c r="J43" s="8"/>
    </row>
    <row r="44" spans="1:10" ht="15" customHeight="1">
      <c r="A44" s="20" t="s">
        <v>111</v>
      </c>
      <c r="B44" s="20" t="s">
        <v>112</v>
      </c>
      <c r="C44" s="26" t="s">
        <v>113</v>
      </c>
      <c r="D44" s="20" t="s">
        <v>59</v>
      </c>
      <c r="E44" s="24">
        <v>1</v>
      </c>
      <c r="F44" s="21">
        <v>1772.18</v>
      </c>
      <c r="G44" s="21">
        <f t="shared" si="1"/>
        <v>1772.18</v>
      </c>
      <c r="H44" s="3"/>
      <c r="J44" s="8"/>
    </row>
    <row r="45" spans="1:10" ht="15" customHeight="1">
      <c r="A45" s="20" t="s">
        <v>114</v>
      </c>
      <c r="B45" s="20" t="s">
        <v>115</v>
      </c>
      <c r="C45" s="26" t="s">
        <v>116</v>
      </c>
      <c r="D45" s="20" t="s">
        <v>59</v>
      </c>
      <c r="E45" s="24">
        <v>2</v>
      </c>
      <c r="F45" s="21">
        <v>1323.98</v>
      </c>
      <c r="G45" s="21">
        <f t="shared" si="1"/>
        <v>2647.96</v>
      </c>
      <c r="H45" s="3"/>
      <c r="J45" s="8"/>
    </row>
    <row r="46" spans="1:10" ht="15" customHeight="1">
      <c r="A46" s="20" t="s">
        <v>117</v>
      </c>
      <c r="B46" s="20" t="s">
        <v>118</v>
      </c>
      <c r="C46" s="26" t="s">
        <v>119</v>
      </c>
      <c r="D46" s="20" t="s">
        <v>59</v>
      </c>
      <c r="E46" s="24">
        <v>8</v>
      </c>
      <c r="F46" s="21">
        <v>637.27</v>
      </c>
      <c r="G46" s="21">
        <f t="shared" si="1"/>
        <v>5098.16</v>
      </c>
      <c r="H46" s="3"/>
      <c r="J46" s="8"/>
    </row>
    <row r="47" spans="1:10" ht="15" customHeight="1">
      <c r="A47" s="20" t="s">
        <v>120</v>
      </c>
      <c r="B47" s="20" t="s">
        <v>121</v>
      </c>
      <c r="C47" s="26" t="s">
        <v>122</v>
      </c>
      <c r="D47" s="20" t="s">
        <v>59</v>
      </c>
      <c r="E47" s="24">
        <v>5</v>
      </c>
      <c r="F47" s="21">
        <v>606.86</v>
      </c>
      <c r="G47" s="21">
        <f t="shared" si="1"/>
        <v>3034.3</v>
      </c>
      <c r="H47" s="3"/>
      <c r="J47" s="8"/>
    </row>
    <row r="48" spans="1:10" ht="15" customHeight="1">
      <c r="A48" s="20"/>
      <c r="B48" s="20"/>
      <c r="C48" s="26"/>
      <c r="D48" s="20"/>
      <c r="E48" s="24">
        <v>0</v>
      </c>
      <c r="F48" s="21"/>
      <c r="G48" s="21"/>
      <c r="H48" s="3"/>
      <c r="J48" s="8"/>
    </row>
    <row r="49" spans="1:10" ht="15" customHeight="1">
      <c r="A49" s="14">
        <v>3</v>
      </c>
      <c r="B49" s="20"/>
      <c r="C49" s="31" t="s">
        <v>123</v>
      </c>
      <c r="D49" s="20"/>
      <c r="E49" s="24">
        <v>0</v>
      </c>
      <c r="F49" s="21"/>
      <c r="G49" s="21"/>
      <c r="H49" s="3"/>
      <c r="J49" s="8"/>
    </row>
    <row r="50" spans="1:10" ht="15" customHeight="1">
      <c r="A50" s="20" t="s">
        <v>124</v>
      </c>
      <c r="B50" s="20" t="s">
        <v>125</v>
      </c>
      <c r="C50" s="26" t="s">
        <v>126</v>
      </c>
      <c r="D50" s="20" t="s">
        <v>127</v>
      </c>
      <c r="E50" s="24">
        <v>10</v>
      </c>
      <c r="F50" s="21">
        <v>7411.44</v>
      </c>
      <c r="G50" s="21">
        <f aca="true" t="shared" si="2" ref="G50:G64">ROUND(E50*F50,2)</f>
        <v>74114.4</v>
      </c>
      <c r="H50" s="3"/>
      <c r="J50" s="8"/>
    </row>
    <row r="51" spans="1:10" ht="15" customHeight="1">
      <c r="A51" s="20" t="s">
        <v>128</v>
      </c>
      <c r="B51" s="32" t="s">
        <v>129</v>
      </c>
      <c r="C51" s="33" t="s">
        <v>130</v>
      </c>
      <c r="D51" s="34" t="s">
        <v>127</v>
      </c>
      <c r="E51" s="35">
        <v>10</v>
      </c>
      <c r="F51" s="21">
        <v>2605.23</v>
      </c>
      <c r="G51" s="21">
        <f t="shared" si="2"/>
        <v>26052.3</v>
      </c>
      <c r="H51" s="3"/>
      <c r="J51" s="8"/>
    </row>
    <row r="52" spans="1:10" ht="15" customHeight="1">
      <c r="A52" s="20" t="s">
        <v>131</v>
      </c>
      <c r="B52" s="32" t="s">
        <v>132</v>
      </c>
      <c r="C52" s="33" t="s">
        <v>133</v>
      </c>
      <c r="D52" s="34" t="s">
        <v>127</v>
      </c>
      <c r="E52" s="35">
        <v>5</v>
      </c>
      <c r="F52" s="21">
        <v>13067.28</v>
      </c>
      <c r="G52" s="21">
        <f t="shared" si="2"/>
        <v>65336.4</v>
      </c>
      <c r="H52" s="3"/>
      <c r="J52" s="8"/>
    </row>
    <row r="53" spans="1:10" ht="15" customHeight="1">
      <c r="A53" s="20" t="s">
        <v>134</v>
      </c>
      <c r="B53" s="32" t="s">
        <v>135</v>
      </c>
      <c r="C53" s="33" t="s">
        <v>136</v>
      </c>
      <c r="D53" s="34" t="s">
        <v>127</v>
      </c>
      <c r="E53" s="35">
        <v>5</v>
      </c>
      <c r="F53" s="21">
        <v>8509.12</v>
      </c>
      <c r="G53" s="21">
        <f t="shared" si="2"/>
        <v>42545.6</v>
      </c>
      <c r="H53" s="3"/>
      <c r="J53" s="8"/>
    </row>
    <row r="54" spans="1:10" ht="15" customHeight="1">
      <c r="A54" s="20" t="s">
        <v>137</v>
      </c>
      <c r="B54" s="32" t="s">
        <v>138</v>
      </c>
      <c r="C54" s="33" t="s">
        <v>139</v>
      </c>
      <c r="D54" s="34" t="s">
        <v>59</v>
      </c>
      <c r="E54" s="35">
        <v>30</v>
      </c>
      <c r="F54" s="21">
        <v>1593.56</v>
      </c>
      <c r="G54" s="21">
        <f t="shared" si="2"/>
        <v>47806.8</v>
      </c>
      <c r="H54" s="3"/>
      <c r="J54" s="8"/>
    </row>
    <row r="55" spans="1:10" ht="15" customHeight="1">
      <c r="A55" s="20" t="s">
        <v>140</v>
      </c>
      <c r="B55" s="32" t="s">
        <v>141</v>
      </c>
      <c r="C55" s="33" t="s">
        <v>142</v>
      </c>
      <c r="D55" s="34" t="s">
        <v>59</v>
      </c>
      <c r="E55" s="35">
        <v>15</v>
      </c>
      <c r="F55" s="21">
        <v>1467.61</v>
      </c>
      <c r="G55" s="21">
        <f t="shared" si="2"/>
        <v>22014.15</v>
      </c>
      <c r="H55" s="3"/>
      <c r="J55" s="8"/>
    </row>
    <row r="56" spans="1:10" ht="15" customHeight="1">
      <c r="A56" s="20" t="s">
        <v>143</v>
      </c>
      <c r="B56" s="32" t="s">
        <v>144</v>
      </c>
      <c r="C56" s="33" t="s">
        <v>145</v>
      </c>
      <c r="D56" s="34" t="s">
        <v>59</v>
      </c>
      <c r="E56" s="35">
        <v>30</v>
      </c>
      <c r="F56" s="21">
        <v>2249.41</v>
      </c>
      <c r="G56" s="21">
        <f t="shared" si="2"/>
        <v>67482.3</v>
      </c>
      <c r="H56" s="3"/>
      <c r="J56" s="8"/>
    </row>
    <row r="57" spans="1:10" ht="15" customHeight="1">
      <c r="A57" s="20" t="s">
        <v>146</v>
      </c>
      <c r="B57" s="32" t="s">
        <v>147</v>
      </c>
      <c r="C57" s="33" t="s">
        <v>148</v>
      </c>
      <c r="D57" s="34" t="s">
        <v>59</v>
      </c>
      <c r="E57" s="35">
        <v>30</v>
      </c>
      <c r="F57" s="21">
        <v>3505.97</v>
      </c>
      <c r="G57" s="21">
        <f t="shared" si="2"/>
        <v>105179.1</v>
      </c>
      <c r="H57" s="3"/>
      <c r="J57" s="8"/>
    </row>
    <row r="58" spans="1:10" ht="15" customHeight="1">
      <c r="A58" s="20" t="s">
        <v>149</v>
      </c>
      <c r="B58" s="32" t="s">
        <v>150</v>
      </c>
      <c r="C58" s="33" t="s">
        <v>151</v>
      </c>
      <c r="D58" s="34" t="s">
        <v>59</v>
      </c>
      <c r="E58" s="35">
        <v>20</v>
      </c>
      <c r="F58" s="21">
        <v>2740.91</v>
      </c>
      <c r="G58" s="21">
        <f t="shared" si="2"/>
        <v>54818.2</v>
      </c>
      <c r="H58" s="3"/>
      <c r="J58" s="8"/>
    </row>
    <row r="59" spans="1:10" ht="15" customHeight="1">
      <c r="A59" s="20" t="s">
        <v>152</v>
      </c>
      <c r="B59" s="32" t="s">
        <v>153</v>
      </c>
      <c r="C59" s="33" t="s">
        <v>154</v>
      </c>
      <c r="D59" s="34" t="s">
        <v>59</v>
      </c>
      <c r="E59" s="35">
        <v>60</v>
      </c>
      <c r="F59" s="21">
        <v>3025.96</v>
      </c>
      <c r="G59" s="21">
        <f t="shared" si="2"/>
        <v>181557.6</v>
      </c>
      <c r="H59" s="3"/>
      <c r="J59" s="8"/>
    </row>
    <row r="60" spans="1:10" ht="15" customHeight="1">
      <c r="A60" s="20" t="s">
        <v>155</v>
      </c>
      <c r="B60" s="20" t="s">
        <v>156</v>
      </c>
      <c r="C60" s="22" t="s">
        <v>157</v>
      </c>
      <c r="D60" s="20" t="s">
        <v>59</v>
      </c>
      <c r="E60" s="24">
        <v>5</v>
      </c>
      <c r="F60" s="21">
        <v>2252.78</v>
      </c>
      <c r="G60" s="21">
        <f t="shared" si="2"/>
        <v>11263.9</v>
      </c>
      <c r="H60" s="3"/>
      <c r="J60" s="8"/>
    </row>
    <row r="61" spans="1:10" ht="15" customHeight="1">
      <c r="A61" s="20" t="s">
        <v>158</v>
      </c>
      <c r="B61" s="32" t="s">
        <v>159</v>
      </c>
      <c r="C61" s="33" t="s">
        <v>160</v>
      </c>
      <c r="D61" s="34" t="s">
        <v>59</v>
      </c>
      <c r="E61" s="35">
        <v>11</v>
      </c>
      <c r="F61" s="21">
        <v>2091.84</v>
      </c>
      <c r="G61" s="21">
        <f t="shared" si="2"/>
        <v>23010.24</v>
      </c>
      <c r="H61" s="3"/>
      <c r="J61" s="8"/>
    </row>
    <row r="62" spans="1:10" ht="15" customHeight="1">
      <c r="A62" s="20" t="s">
        <v>161</v>
      </c>
      <c r="B62" s="32" t="s">
        <v>162</v>
      </c>
      <c r="C62" s="33" t="s">
        <v>163</v>
      </c>
      <c r="D62" s="34" t="s">
        <v>59</v>
      </c>
      <c r="E62" s="35">
        <v>6</v>
      </c>
      <c r="F62" s="21">
        <v>4148.05</v>
      </c>
      <c r="G62" s="21">
        <f t="shared" si="2"/>
        <v>24888.3</v>
      </c>
      <c r="H62" s="3"/>
      <c r="J62" s="8"/>
    </row>
    <row r="63" spans="1:10" ht="15" customHeight="1">
      <c r="A63" s="20" t="s">
        <v>164</v>
      </c>
      <c r="B63" s="32" t="s">
        <v>165</v>
      </c>
      <c r="C63" s="33" t="s">
        <v>166</v>
      </c>
      <c r="D63" s="34" t="s">
        <v>59</v>
      </c>
      <c r="E63" s="35">
        <v>10</v>
      </c>
      <c r="F63" s="21">
        <v>1108.13</v>
      </c>
      <c r="G63" s="21">
        <f t="shared" si="2"/>
        <v>11081.3</v>
      </c>
      <c r="H63" s="3"/>
      <c r="J63" s="8"/>
    </row>
    <row r="64" spans="1:10" ht="15" customHeight="1">
      <c r="A64" s="20" t="s">
        <v>167</v>
      </c>
      <c r="B64" s="32" t="s">
        <v>168</v>
      </c>
      <c r="C64" s="33" t="s">
        <v>169</v>
      </c>
      <c r="D64" s="34" t="s">
        <v>127</v>
      </c>
      <c r="E64" s="35">
        <v>2</v>
      </c>
      <c r="F64" s="21">
        <v>7083.1</v>
      </c>
      <c r="G64" s="21">
        <f t="shared" si="2"/>
        <v>14166.2</v>
      </c>
      <c r="H64" s="3"/>
      <c r="J64" s="8"/>
    </row>
    <row r="65" spans="1:8" ht="15" customHeight="1">
      <c r="A65" s="20"/>
      <c r="B65" s="36"/>
      <c r="C65" s="23"/>
      <c r="D65" s="34"/>
      <c r="E65" s="25"/>
      <c r="F65" s="21"/>
      <c r="G65" s="21"/>
      <c r="H65" s="3"/>
    </row>
    <row r="66" spans="1:8" ht="18" customHeight="1">
      <c r="A66" s="27" t="s">
        <v>54</v>
      </c>
      <c r="B66" s="27"/>
      <c r="C66" s="27"/>
      <c r="D66" s="27"/>
      <c r="E66" s="27"/>
      <c r="F66" s="28">
        <v>0</v>
      </c>
      <c r="G66" s="29">
        <f>SUM(G25:G65)</f>
        <v>1304206.17</v>
      </c>
      <c r="H66" s="3"/>
    </row>
    <row r="67" spans="1:8" ht="18" customHeight="1">
      <c r="A67" s="14">
        <v>4</v>
      </c>
      <c r="B67" s="14"/>
      <c r="C67" s="31" t="s">
        <v>170</v>
      </c>
      <c r="D67" s="20"/>
      <c r="E67" s="24"/>
      <c r="F67" s="21">
        <v>0</v>
      </c>
      <c r="G67" s="21">
        <f>E67*F67</f>
        <v>0</v>
      </c>
      <c r="H67" s="3"/>
    </row>
    <row r="68" spans="1:9" ht="24" customHeight="1">
      <c r="A68" s="20" t="s">
        <v>171</v>
      </c>
      <c r="B68" s="37" t="s">
        <v>172</v>
      </c>
      <c r="C68" s="38" t="s">
        <v>173</v>
      </c>
      <c r="D68" s="34" t="s">
        <v>174</v>
      </c>
      <c r="E68" s="39">
        <v>72</v>
      </c>
      <c r="F68" s="21">
        <v>1966.81</v>
      </c>
      <c r="G68" s="21">
        <f aca="true" t="shared" si="3" ref="G68:G69">ROUND(E68*F68,2)</f>
        <v>141610.32</v>
      </c>
      <c r="H68" s="3"/>
      <c r="I68" s="7"/>
    </row>
    <row r="69" spans="1:9" ht="24" customHeight="1">
      <c r="A69" s="20" t="s">
        <v>175</v>
      </c>
      <c r="B69" s="37" t="s">
        <v>176</v>
      </c>
      <c r="C69" s="38" t="s">
        <v>177</v>
      </c>
      <c r="D69" s="34" t="s">
        <v>178</v>
      </c>
      <c r="E69" s="39">
        <f>(E68*2200)/12</f>
        <v>13200</v>
      </c>
      <c r="F69" s="21">
        <v>5.07</v>
      </c>
      <c r="G69" s="21">
        <f t="shared" si="3"/>
        <v>66924</v>
      </c>
      <c r="H69" s="3"/>
      <c r="I69" s="7"/>
    </row>
    <row r="70" spans="1:8" ht="18" customHeight="1">
      <c r="A70" s="27" t="s">
        <v>54</v>
      </c>
      <c r="B70" s="27"/>
      <c r="C70" s="27"/>
      <c r="D70" s="27"/>
      <c r="E70" s="27"/>
      <c r="F70" s="28">
        <v>0</v>
      </c>
      <c r="G70" s="29">
        <f>SUM(G67:H69)</f>
        <v>208534.32</v>
      </c>
      <c r="H70" s="3"/>
    </row>
    <row r="71" spans="1:8" ht="18" customHeight="1">
      <c r="A71" s="40">
        <v>5</v>
      </c>
      <c r="B71" s="30"/>
      <c r="C71" s="19" t="s">
        <v>179</v>
      </c>
      <c r="D71" s="20"/>
      <c r="E71" s="24"/>
      <c r="F71" s="21">
        <v>0</v>
      </c>
      <c r="G71" s="21">
        <f>E71*F71</f>
        <v>0</v>
      </c>
      <c r="H71" s="3"/>
    </row>
    <row r="72" spans="1:8" ht="24" customHeight="1">
      <c r="A72" s="20" t="s">
        <v>180</v>
      </c>
      <c r="B72" s="37" t="s">
        <v>181</v>
      </c>
      <c r="C72" s="38" t="s">
        <v>182</v>
      </c>
      <c r="D72" s="34" t="s">
        <v>174</v>
      </c>
      <c r="E72" s="35">
        <v>12</v>
      </c>
      <c r="F72" s="21">
        <v>244.17</v>
      </c>
      <c r="G72" s="21">
        <f aca="true" t="shared" si="4" ref="G72:G73">ROUND(E72*F72,2)</f>
        <v>2930.04</v>
      </c>
      <c r="H72" s="3"/>
    </row>
    <row r="73" spans="1:8" ht="24" customHeight="1">
      <c r="A73" s="20" t="s">
        <v>183</v>
      </c>
      <c r="B73" s="37" t="s">
        <v>184</v>
      </c>
      <c r="C73" s="41" t="s">
        <v>185</v>
      </c>
      <c r="D73" s="34" t="s">
        <v>174</v>
      </c>
      <c r="E73" s="39">
        <v>12</v>
      </c>
      <c r="F73" s="21">
        <v>1098.78</v>
      </c>
      <c r="G73" s="21">
        <f t="shared" si="4"/>
        <v>13185.36</v>
      </c>
      <c r="H73" s="3"/>
    </row>
    <row r="74" spans="1:8" ht="18" customHeight="1">
      <c r="A74" s="27" t="s">
        <v>54</v>
      </c>
      <c r="B74" s="27"/>
      <c r="C74" s="27"/>
      <c r="D74" s="27"/>
      <c r="E74" s="27"/>
      <c r="F74" s="28">
        <v>0</v>
      </c>
      <c r="G74" s="29">
        <f>SUM(G71:G73)</f>
        <v>16115.400000000001</v>
      </c>
      <c r="H74" s="3"/>
    </row>
    <row r="75" spans="1:7" s="3" customFormat="1" ht="18" customHeight="1">
      <c r="A75" s="14">
        <v>6</v>
      </c>
      <c r="B75" s="30"/>
      <c r="C75" s="19" t="s">
        <v>186</v>
      </c>
      <c r="D75" s="20"/>
      <c r="E75" s="22"/>
      <c r="F75" s="21">
        <v>0</v>
      </c>
      <c r="G75" s="21">
        <f aca="true" t="shared" si="5" ref="G75:G76">E75*F75</f>
        <v>0</v>
      </c>
    </row>
    <row r="76" spans="1:7" s="3" customFormat="1" ht="18" customHeight="1">
      <c r="A76" s="14" t="s">
        <v>187</v>
      </c>
      <c r="B76" s="30"/>
      <c r="C76" s="19" t="s">
        <v>188</v>
      </c>
      <c r="D76" s="20"/>
      <c r="E76" s="22"/>
      <c r="F76" s="21"/>
      <c r="G76" s="21">
        <f t="shared" si="5"/>
        <v>0</v>
      </c>
    </row>
    <row r="77" spans="1:7" s="6" customFormat="1" ht="18" customHeight="1">
      <c r="A77" s="20" t="s">
        <v>189</v>
      </c>
      <c r="B77" s="20" t="s">
        <v>190</v>
      </c>
      <c r="C77" s="26" t="s">
        <v>191</v>
      </c>
      <c r="D77" s="20" t="s">
        <v>192</v>
      </c>
      <c r="E77" s="35">
        <v>24</v>
      </c>
      <c r="F77" s="21">
        <v>610.43</v>
      </c>
      <c r="G77" s="21">
        <f aca="true" t="shared" si="6" ref="G77:G85">ROUND(E77*F77,2)</f>
        <v>14650.32</v>
      </c>
    </row>
    <row r="78" spans="1:7" s="6" customFormat="1" ht="18" customHeight="1">
      <c r="A78" s="20" t="s">
        <v>193</v>
      </c>
      <c r="B78" s="20" t="s">
        <v>194</v>
      </c>
      <c r="C78" s="26" t="s">
        <v>195</v>
      </c>
      <c r="D78" s="20" t="s">
        <v>196</v>
      </c>
      <c r="E78" s="35">
        <v>960</v>
      </c>
      <c r="F78" s="21">
        <v>61.04</v>
      </c>
      <c r="G78" s="21">
        <f t="shared" si="6"/>
        <v>58598.4</v>
      </c>
    </row>
    <row r="79" spans="1:7" s="6" customFormat="1" ht="21.75" customHeight="1">
      <c r="A79" s="20" t="s">
        <v>197</v>
      </c>
      <c r="B79" s="20" t="s">
        <v>198</v>
      </c>
      <c r="C79" s="42" t="s">
        <v>199</v>
      </c>
      <c r="D79" s="20" t="s">
        <v>192</v>
      </c>
      <c r="E79" s="35">
        <v>96</v>
      </c>
      <c r="F79" s="21">
        <v>244.17</v>
      </c>
      <c r="G79" s="21">
        <f t="shared" si="6"/>
        <v>23440.32</v>
      </c>
    </row>
    <row r="80" spans="1:7" s="6" customFormat="1" ht="18" customHeight="1">
      <c r="A80" s="14" t="s">
        <v>200</v>
      </c>
      <c r="B80" s="20"/>
      <c r="C80" s="19" t="s">
        <v>201</v>
      </c>
      <c r="D80" s="20"/>
      <c r="E80" s="22"/>
      <c r="F80" s="21"/>
      <c r="G80" s="21">
        <f t="shared" si="6"/>
        <v>0</v>
      </c>
    </row>
    <row r="81" spans="1:7" s="6" customFormat="1" ht="18" customHeight="1">
      <c r="A81" s="20" t="s">
        <v>202</v>
      </c>
      <c r="B81" s="20" t="s">
        <v>203</v>
      </c>
      <c r="C81" s="26" t="s">
        <v>204</v>
      </c>
      <c r="D81" s="20" t="s">
        <v>192</v>
      </c>
      <c r="E81" s="21">
        <v>12</v>
      </c>
      <c r="F81" s="21">
        <v>2441.73</v>
      </c>
      <c r="G81" s="21">
        <f t="shared" si="6"/>
        <v>29300.76</v>
      </c>
    </row>
    <row r="82" spans="1:7" s="6" customFormat="1" ht="18" customHeight="1">
      <c r="A82" s="20" t="s">
        <v>205</v>
      </c>
      <c r="B82" s="20" t="s">
        <v>206</v>
      </c>
      <c r="C82" s="26" t="s">
        <v>207</v>
      </c>
      <c r="D82" s="20" t="s">
        <v>192</v>
      </c>
      <c r="E82" s="21">
        <v>24</v>
      </c>
      <c r="F82" s="21">
        <v>732.52</v>
      </c>
      <c r="G82" s="21">
        <f t="shared" si="6"/>
        <v>17580.48</v>
      </c>
    </row>
    <row r="83" spans="1:7" s="6" customFormat="1" ht="18" customHeight="1">
      <c r="A83" s="20" t="s">
        <v>208</v>
      </c>
      <c r="B83" s="20" t="s">
        <v>209</v>
      </c>
      <c r="C83" s="26" t="s">
        <v>210</v>
      </c>
      <c r="D83" s="20" t="s">
        <v>196</v>
      </c>
      <c r="E83" s="21">
        <v>240</v>
      </c>
      <c r="F83" s="21">
        <v>183.13</v>
      </c>
      <c r="G83" s="21">
        <f t="shared" si="6"/>
        <v>43951.2</v>
      </c>
    </row>
    <row r="84" spans="1:7" s="6" customFormat="1" ht="18" customHeight="1">
      <c r="A84" s="20" t="s">
        <v>211</v>
      </c>
      <c r="B84" s="20" t="s">
        <v>212</v>
      </c>
      <c r="C84" s="26" t="s">
        <v>213</v>
      </c>
      <c r="D84" s="20" t="s">
        <v>196</v>
      </c>
      <c r="E84" s="21">
        <v>120</v>
      </c>
      <c r="F84" s="21">
        <v>195.34</v>
      </c>
      <c r="G84" s="21">
        <f t="shared" si="6"/>
        <v>23440.8</v>
      </c>
    </row>
    <row r="85" spans="1:7" s="6" customFormat="1" ht="18" customHeight="1">
      <c r="A85" s="20" t="s">
        <v>214</v>
      </c>
      <c r="B85" s="20" t="s">
        <v>215</v>
      </c>
      <c r="C85" s="26" t="s">
        <v>216</v>
      </c>
      <c r="D85" s="20" t="s">
        <v>196</v>
      </c>
      <c r="E85" s="43">
        <v>60</v>
      </c>
      <c r="F85" s="21">
        <v>354.05</v>
      </c>
      <c r="G85" s="21">
        <f t="shared" si="6"/>
        <v>21243</v>
      </c>
    </row>
    <row r="86" spans="1:7" s="6" customFormat="1" ht="18" customHeight="1">
      <c r="A86" s="27" t="s">
        <v>54</v>
      </c>
      <c r="B86" s="27"/>
      <c r="C86" s="27"/>
      <c r="D86" s="27"/>
      <c r="E86" s="27"/>
      <c r="F86" s="28">
        <v>0</v>
      </c>
      <c r="G86" s="29">
        <f>SUM(G76:G85)</f>
        <v>232205.27999999997</v>
      </c>
    </row>
    <row r="87" spans="1:7" s="6" customFormat="1" ht="18" customHeight="1">
      <c r="A87" s="14">
        <v>7</v>
      </c>
      <c r="B87" s="36"/>
      <c r="C87" s="19" t="s">
        <v>217</v>
      </c>
      <c r="D87" s="20"/>
      <c r="E87" s="22"/>
      <c r="F87" s="21"/>
      <c r="G87" s="21">
        <f aca="true" t="shared" si="7" ref="G87:G88">E87*F87</f>
        <v>0</v>
      </c>
    </row>
    <row r="88" spans="1:7" s="3" customFormat="1" ht="18" customHeight="1">
      <c r="A88" s="14" t="s">
        <v>218</v>
      </c>
      <c r="B88" s="30"/>
      <c r="C88" s="19" t="s">
        <v>219</v>
      </c>
      <c r="D88" s="20"/>
      <c r="E88" s="43"/>
      <c r="F88" s="21">
        <v>0</v>
      </c>
      <c r="G88" s="21">
        <f t="shared" si="7"/>
        <v>0</v>
      </c>
    </row>
    <row r="89" spans="1:7" s="3" customFormat="1" ht="12.75">
      <c r="A89" s="37" t="s">
        <v>220</v>
      </c>
      <c r="B89" s="37" t="s">
        <v>221</v>
      </c>
      <c r="C89" s="44" t="s">
        <v>222</v>
      </c>
      <c r="D89" s="37" t="s">
        <v>223</v>
      </c>
      <c r="E89" s="45">
        <v>48</v>
      </c>
      <c r="F89" s="21">
        <v>42.73</v>
      </c>
      <c r="G89" s="21">
        <f aca="true" t="shared" si="8" ref="G89:G110">ROUND(E89*F89,2)</f>
        <v>2051.04</v>
      </c>
    </row>
    <row r="90" spans="1:7" s="3" customFormat="1" ht="12.75">
      <c r="A90" s="37" t="s">
        <v>224</v>
      </c>
      <c r="B90" s="37" t="s">
        <v>225</v>
      </c>
      <c r="C90" s="44" t="s">
        <v>226</v>
      </c>
      <c r="D90" s="20" t="s">
        <v>192</v>
      </c>
      <c r="E90" s="45">
        <v>48</v>
      </c>
      <c r="F90" s="21">
        <v>109.88</v>
      </c>
      <c r="G90" s="21">
        <f t="shared" si="8"/>
        <v>5274.24</v>
      </c>
    </row>
    <row r="91" spans="1:7" s="3" customFormat="1" ht="12.75">
      <c r="A91" s="37" t="s">
        <v>227</v>
      </c>
      <c r="B91" s="37" t="s">
        <v>228</v>
      </c>
      <c r="C91" s="44" t="s">
        <v>229</v>
      </c>
      <c r="D91" s="20" t="s">
        <v>192</v>
      </c>
      <c r="E91" s="45">
        <v>48</v>
      </c>
      <c r="F91" s="21">
        <v>85.46</v>
      </c>
      <c r="G91" s="21">
        <f t="shared" si="8"/>
        <v>4102.08</v>
      </c>
    </row>
    <row r="92" spans="1:7" s="3" customFormat="1" ht="12.75">
      <c r="A92" s="37" t="s">
        <v>230</v>
      </c>
      <c r="B92" s="37" t="s">
        <v>231</v>
      </c>
      <c r="C92" s="44" t="s">
        <v>232</v>
      </c>
      <c r="D92" s="20" t="s">
        <v>192</v>
      </c>
      <c r="E92" s="45">
        <v>48</v>
      </c>
      <c r="F92" s="21">
        <v>85.46</v>
      </c>
      <c r="G92" s="21">
        <f t="shared" si="8"/>
        <v>4102.08</v>
      </c>
    </row>
    <row r="93" spans="1:7" s="3" customFormat="1" ht="12.75">
      <c r="A93" s="37" t="s">
        <v>233</v>
      </c>
      <c r="B93" s="37" t="s">
        <v>234</v>
      </c>
      <c r="C93" s="44" t="s">
        <v>235</v>
      </c>
      <c r="D93" s="20" t="s">
        <v>192</v>
      </c>
      <c r="E93" s="45">
        <v>180</v>
      </c>
      <c r="F93" s="21">
        <v>120.74</v>
      </c>
      <c r="G93" s="21">
        <f t="shared" si="8"/>
        <v>21733.2</v>
      </c>
    </row>
    <row r="94" spans="1:7" s="3" customFormat="1" ht="12.75">
      <c r="A94" s="37" t="s">
        <v>236</v>
      </c>
      <c r="B94" s="37" t="s">
        <v>237</v>
      </c>
      <c r="C94" s="44" t="s">
        <v>238</v>
      </c>
      <c r="D94" s="20" t="s">
        <v>192</v>
      </c>
      <c r="E94" s="45">
        <v>24</v>
      </c>
      <c r="F94" s="21">
        <v>165.92</v>
      </c>
      <c r="G94" s="21">
        <f t="shared" si="8"/>
        <v>3982.08</v>
      </c>
    </row>
    <row r="95" spans="1:7" s="3" customFormat="1" ht="12.75">
      <c r="A95" s="37" t="s">
        <v>239</v>
      </c>
      <c r="B95" s="37" t="s">
        <v>240</v>
      </c>
      <c r="C95" s="44" t="s">
        <v>241</v>
      </c>
      <c r="D95" s="20" t="s">
        <v>192</v>
      </c>
      <c r="E95" s="45">
        <v>12</v>
      </c>
      <c r="F95" s="21">
        <v>203.88</v>
      </c>
      <c r="G95" s="21">
        <f t="shared" si="8"/>
        <v>2446.56</v>
      </c>
    </row>
    <row r="96" spans="1:7" s="3" customFormat="1" ht="12.75">
      <c r="A96" s="37" t="s">
        <v>242</v>
      </c>
      <c r="B96" s="37" t="s">
        <v>243</v>
      </c>
      <c r="C96" s="44" t="s">
        <v>244</v>
      </c>
      <c r="D96" s="20" t="s">
        <v>192</v>
      </c>
      <c r="E96" s="45">
        <v>6</v>
      </c>
      <c r="F96" s="21">
        <v>114.76</v>
      </c>
      <c r="G96" s="21">
        <f t="shared" si="8"/>
        <v>688.56</v>
      </c>
    </row>
    <row r="97" spans="1:7" s="3" customFormat="1" ht="26.25" customHeight="1">
      <c r="A97" s="37" t="s">
        <v>245</v>
      </c>
      <c r="B97" s="20" t="s">
        <v>246</v>
      </c>
      <c r="C97" s="44" t="s">
        <v>247</v>
      </c>
      <c r="D97" s="20" t="s">
        <v>192</v>
      </c>
      <c r="E97" s="43">
        <v>12</v>
      </c>
      <c r="F97" s="21">
        <v>144.55</v>
      </c>
      <c r="G97" s="21">
        <f t="shared" si="8"/>
        <v>1734.6</v>
      </c>
    </row>
    <row r="98" spans="1:7" s="3" customFormat="1" ht="20.25" customHeight="1">
      <c r="A98" s="37" t="s">
        <v>248</v>
      </c>
      <c r="B98" s="20" t="s">
        <v>249</v>
      </c>
      <c r="C98" s="44" t="s">
        <v>250</v>
      </c>
      <c r="D98" s="20" t="s">
        <v>192</v>
      </c>
      <c r="E98" s="43">
        <v>48</v>
      </c>
      <c r="F98" s="21">
        <v>109.76</v>
      </c>
      <c r="G98" s="21">
        <f t="shared" si="8"/>
        <v>5268.48</v>
      </c>
    </row>
    <row r="99" spans="1:7" s="3" customFormat="1" ht="18.75" customHeight="1">
      <c r="A99" s="14" t="s">
        <v>251</v>
      </c>
      <c r="B99" s="14"/>
      <c r="C99" s="19" t="s">
        <v>252</v>
      </c>
      <c r="D99" s="20"/>
      <c r="E99" s="43"/>
      <c r="F99" s="21">
        <v>0</v>
      </c>
      <c r="G99" s="21">
        <f t="shared" si="8"/>
        <v>0</v>
      </c>
    </row>
    <row r="100" spans="1:7" s="3" customFormat="1" ht="12.75">
      <c r="A100" s="20" t="s">
        <v>253</v>
      </c>
      <c r="B100" s="20" t="s">
        <v>254</v>
      </c>
      <c r="C100" s="26" t="s">
        <v>255</v>
      </c>
      <c r="D100" s="20" t="s">
        <v>192</v>
      </c>
      <c r="E100" s="43">
        <v>24</v>
      </c>
      <c r="F100" s="21">
        <v>127.58</v>
      </c>
      <c r="G100" s="21">
        <f t="shared" si="8"/>
        <v>3061.92</v>
      </c>
    </row>
    <row r="101" spans="1:7" s="3" customFormat="1" ht="12.75">
      <c r="A101" s="20" t="s">
        <v>256</v>
      </c>
      <c r="B101" s="37" t="s">
        <v>257</v>
      </c>
      <c r="C101" s="33" t="s">
        <v>258</v>
      </c>
      <c r="D101" s="20" t="s">
        <v>192</v>
      </c>
      <c r="E101" s="45">
        <v>24</v>
      </c>
      <c r="F101" s="21">
        <v>69.59</v>
      </c>
      <c r="G101" s="21">
        <f t="shared" si="8"/>
        <v>1670.16</v>
      </c>
    </row>
    <row r="102" spans="1:7" s="3" customFormat="1" ht="12.75">
      <c r="A102" s="20" t="s">
        <v>259</v>
      </c>
      <c r="B102" s="37" t="s">
        <v>260</v>
      </c>
      <c r="C102" s="33" t="s">
        <v>261</v>
      </c>
      <c r="D102" s="20" t="s">
        <v>192</v>
      </c>
      <c r="E102" s="45">
        <v>500</v>
      </c>
      <c r="F102" s="21">
        <v>156.27</v>
      </c>
      <c r="G102" s="21">
        <f t="shared" si="8"/>
        <v>78135</v>
      </c>
    </row>
    <row r="103" spans="1:7" s="3" customFormat="1" ht="12.75">
      <c r="A103" s="20" t="s">
        <v>262</v>
      </c>
      <c r="B103" s="37" t="s">
        <v>263</v>
      </c>
      <c r="C103" s="33" t="s">
        <v>264</v>
      </c>
      <c r="D103" s="20" t="s">
        <v>192</v>
      </c>
      <c r="E103" s="45">
        <v>5</v>
      </c>
      <c r="F103" s="21">
        <v>3662.6</v>
      </c>
      <c r="G103" s="21">
        <f t="shared" si="8"/>
        <v>18313</v>
      </c>
    </row>
    <row r="104" spans="1:7" s="3" customFormat="1" ht="12.75">
      <c r="A104" s="20" t="s">
        <v>265</v>
      </c>
      <c r="B104" s="37" t="s">
        <v>266</v>
      </c>
      <c r="C104" s="33" t="s">
        <v>267</v>
      </c>
      <c r="D104" s="20" t="s">
        <v>192</v>
      </c>
      <c r="E104" s="45">
        <v>180</v>
      </c>
      <c r="F104" s="21">
        <v>116.96</v>
      </c>
      <c r="G104" s="21">
        <f t="shared" si="8"/>
        <v>21052.8</v>
      </c>
    </row>
    <row r="105" spans="1:7" s="3" customFormat="1" ht="12.75">
      <c r="A105" s="20" t="s">
        <v>268</v>
      </c>
      <c r="B105" s="37" t="s">
        <v>269</v>
      </c>
      <c r="C105" s="33" t="s">
        <v>270</v>
      </c>
      <c r="D105" s="20" t="s">
        <v>192</v>
      </c>
      <c r="E105" s="45">
        <v>24</v>
      </c>
      <c r="F105" s="21">
        <v>225.86</v>
      </c>
      <c r="G105" s="21">
        <f t="shared" si="8"/>
        <v>5420.64</v>
      </c>
    </row>
    <row r="106" spans="1:10" s="3" customFormat="1" ht="12.75">
      <c r="A106" s="20" t="s">
        <v>271</v>
      </c>
      <c r="B106" s="37" t="s">
        <v>272</v>
      </c>
      <c r="C106" s="33" t="s">
        <v>273</v>
      </c>
      <c r="D106" s="20" t="s">
        <v>192</v>
      </c>
      <c r="E106" s="45">
        <v>24</v>
      </c>
      <c r="F106" s="21">
        <v>147.11</v>
      </c>
      <c r="G106" s="21">
        <f t="shared" si="8"/>
        <v>3530.64</v>
      </c>
      <c r="J106" s="46"/>
    </row>
    <row r="107" spans="1:7" s="3" customFormat="1" ht="12.75">
      <c r="A107" s="20" t="s">
        <v>274</v>
      </c>
      <c r="B107" s="37" t="s">
        <v>275</v>
      </c>
      <c r="C107" s="44" t="s">
        <v>276</v>
      </c>
      <c r="D107" s="20" t="s">
        <v>192</v>
      </c>
      <c r="E107" s="45">
        <v>24</v>
      </c>
      <c r="F107" s="21">
        <v>122.09</v>
      </c>
      <c r="G107" s="21">
        <f t="shared" si="8"/>
        <v>2930.16</v>
      </c>
    </row>
    <row r="108" spans="1:7" s="3" customFormat="1" ht="18" customHeight="1">
      <c r="A108" s="14" t="s">
        <v>277</v>
      </c>
      <c r="B108" s="14"/>
      <c r="C108" s="19" t="s">
        <v>278</v>
      </c>
      <c r="D108" s="20"/>
      <c r="E108" s="43"/>
      <c r="F108" s="21">
        <v>0</v>
      </c>
      <c r="G108" s="21">
        <f t="shared" si="8"/>
        <v>0</v>
      </c>
    </row>
    <row r="109" spans="1:8" ht="12.75">
      <c r="A109" s="20" t="s">
        <v>279</v>
      </c>
      <c r="B109" s="20" t="s">
        <v>280</v>
      </c>
      <c r="C109" s="42" t="s">
        <v>281</v>
      </c>
      <c r="D109" s="20" t="s">
        <v>192</v>
      </c>
      <c r="E109" s="43">
        <v>960</v>
      </c>
      <c r="F109" s="21">
        <v>3.87</v>
      </c>
      <c r="G109" s="21">
        <f t="shared" si="8"/>
        <v>3715.2</v>
      </c>
      <c r="H109" s="3"/>
    </row>
    <row r="110" spans="1:8" ht="22.5" customHeight="1">
      <c r="A110" s="20" t="s">
        <v>282</v>
      </c>
      <c r="B110" s="20" t="s">
        <v>283</v>
      </c>
      <c r="C110" s="42" t="s">
        <v>284</v>
      </c>
      <c r="D110" s="20" t="s">
        <v>192</v>
      </c>
      <c r="E110" s="43">
        <v>960</v>
      </c>
      <c r="F110" s="21">
        <v>9.77</v>
      </c>
      <c r="G110" s="21">
        <f t="shared" si="8"/>
        <v>9379.2</v>
      </c>
      <c r="H110" s="3"/>
    </row>
    <row r="111" spans="1:8" ht="22.5" customHeight="1">
      <c r="A111" s="27" t="s">
        <v>54</v>
      </c>
      <c r="B111" s="27"/>
      <c r="C111" s="27"/>
      <c r="D111" s="27"/>
      <c r="E111" s="27"/>
      <c r="F111" s="28">
        <v>0</v>
      </c>
      <c r="G111" s="29">
        <f>SUM(G88:G110)</f>
        <v>198591.64000000004</v>
      </c>
      <c r="H111" s="3"/>
    </row>
    <row r="112" spans="1:8" ht="18" customHeight="1">
      <c r="A112" s="14">
        <v>8</v>
      </c>
      <c r="B112" s="30"/>
      <c r="C112" s="19" t="s">
        <v>285</v>
      </c>
      <c r="D112" s="20"/>
      <c r="E112" s="43"/>
      <c r="F112" s="21">
        <v>0</v>
      </c>
      <c r="G112" s="21">
        <f aca="true" t="shared" si="9" ref="G112:G113">E112*F112</f>
        <v>0</v>
      </c>
      <c r="H112" s="3"/>
    </row>
    <row r="113" spans="1:8" ht="15" customHeight="1">
      <c r="A113" s="15" t="s">
        <v>286</v>
      </c>
      <c r="B113" s="32"/>
      <c r="C113" s="47" t="s">
        <v>287</v>
      </c>
      <c r="D113" s="34"/>
      <c r="E113" s="45"/>
      <c r="F113" s="21">
        <v>0</v>
      </c>
      <c r="G113" s="21">
        <f t="shared" si="9"/>
        <v>0</v>
      </c>
      <c r="H113" s="3"/>
    </row>
    <row r="114" spans="1:8" ht="15" customHeight="1">
      <c r="A114" s="37" t="s">
        <v>288</v>
      </c>
      <c r="B114" s="37" t="s">
        <v>289</v>
      </c>
      <c r="C114" s="44" t="s">
        <v>290</v>
      </c>
      <c r="D114" s="34" t="s">
        <v>192</v>
      </c>
      <c r="E114" s="45">
        <v>300</v>
      </c>
      <c r="F114" s="21">
        <v>7.81</v>
      </c>
      <c r="G114" s="21">
        <f aca="true" t="shared" si="10" ref="G114:G119">ROUND(E114*F114,2)</f>
        <v>2343</v>
      </c>
      <c r="H114" s="3"/>
    </row>
    <row r="115" spans="1:8" ht="15" customHeight="1">
      <c r="A115" s="37" t="s">
        <v>291</v>
      </c>
      <c r="B115" s="37" t="s">
        <v>292</v>
      </c>
      <c r="C115" s="44" t="s">
        <v>293</v>
      </c>
      <c r="D115" s="34" t="s">
        <v>192</v>
      </c>
      <c r="E115" s="45">
        <v>720</v>
      </c>
      <c r="F115" s="21">
        <v>3.91</v>
      </c>
      <c r="G115" s="21">
        <f t="shared" si="10"/>
        <v>2815.2</v>
      </c>
      <c r="H115" s="3"/>
    </row>
    <row r="116" spans="1:8" ht="15" customHeight="1">
      <c r="A116" s="37" t="s">
        <v>294</v>
      </c>
      <c r="B116" s="37" t="s">
        <v>295</v>
      </c>
      <c r="C116" s="44" t="s">
        <v>296</v>
      </c>
      <c r="D116" s="34" t="s">
        <v>192</v>
      </c>
      <c r="E116" s="45">
        <v>178</v>
      </c>
      <c r="F116" s="21">
        <v>0.85</v>
      </c>
      <c r="G116" s="21">
        <f t="shared" si="10"/>
        <v>151.3</v>
      </c>
      <c r="H116" s="3"/>
    </row>
    <row r="117" spans="1:8" ht="15" customHeight="1">
      <c r="A117" s="15" t="s">
        <v>297</v>
      </c>
      <c r="B117" s="37"/>
      <c r="C117" s="47" t="s">
        <v>298</v>
      </c>
      <c r="D117" s="34"/>
      <c r="E117" s="45"/>
      <c r="F117" s="21">
        <v>0</v>
      </c>
      <c r="G117" s="21">
        <f t="shared" si="10"/>
        <v>0</v>
      </c>
      <c r="H117" s="3"/>
    </row>
    <row r="118" spans="1:8" ht="15" customHeight="1">
      <c r="A118" s="37" t="s">
        <v>299</v>
      </c>
      <c r="B118" s="37" t="s">
        <v>300</v>
      </c>
      <c r="C118" s="44" t="s">
        <v>296</v>
      </c>
      <c r="D118" s="34" t="s">
        <v>192</v>
      </c>
      <c r="E118" s="45">
        <v>1418</v>
      </c>
      <c r="F118" s="21">
        <v>0.49</v>
      </c>
      <c r="G118" s="21">
        <f t="shared" si="10"/>
        <v>694.82</v>
      </c>
      <c r="H118" s="3"/>
    </row>
    <row r="119" spans="1:8" ht="15" customHeight="1">
      <c r="A119" s="37" t="s">
        <v>301</v>
      </c>
      <c r="B119" s="37" t="s">
        <v>302</v>
      </c>
      <c r="C119" s="44" t="s">
        <v>303</v>
      </c>
      <c r="D119" s="34" t="s">
        <v>192</v>
      </c>
      <c r="E119" s="45">
        <v>11006</v>
      </c>
      <c r="F119" s="21">
        <v>0.24</v>
      </c>
      <c r="G119" s="21">
        <f t="shared" si="10"/>
        <v>2641.44</v>
      </c>
      <c r="H119" s="3"/>
    </row>
    <row r="120" spans="1:8" ht="19.5" customHeight="1">
      <c r="A120" s="27" t="s">
        <v>54</v>
      </c>
      <c r="B120" s="27"/>
      <c r="C120" s="27"/>
      <c r="D120" s="27"/>
      <c r="E120" s="27"/>
      <c r="F120" s="48"/>
      <c r="G120" s="29">
        <f>SUM(G112:G119)</f>
        <v>8645.76</v>
      </c>
      <c r="H120" s="3"/>
    </row>
    <row r="121" spans="1:8" ht="10.5" customHeight="1">
      <c r="A121" s="27" t="s">
        <v>304</v>
      </c>
      <c r="B121" s="27"/>
      <c r="C121" s="27"/>
      <c r="D121" s="27"/>
      <c r="E121" s="27"/>
      <c r="F121" s="49"/>
      <c r="G121" s="50"/>
      <c r="H121" s="3"/>
    </row>
    <row r="122" spans="1:8" ht="10.5" customHeight="1">
      <c r="A122" s="27"/>
      <c r="B122" s="27"/>
      <c r="C122" s="27"/>
      <c r="D122" s="27"/>
      <c r="E122" s="27"/>
      <c r="F122" s="51"/>
      <c r="G122" s="52">
        <f>SUM(G24+G66+G70+G74+G86+G111+G120)</f>
        <v>3921544.7699999996</v>
      </c>
      <c r="H122" s="3"/>
    </row>
    <row r="123" spans="1:8" ht="10.5" customHeight="1">
      <c r="A123" s="27"/>
      <c r="B123" s="27"/>
      <c r="C123" s="27"/>
      <c r="D123" s="27"/>
      <c r="E123" s="27"/>
      <c r="F123" s="53"/>
      <c r="G123" s="54"/>
      <c r="H123" s="3"/>
    </row>
    <row r="124" spans="1:8" ht="18" customHeight="1">
      <c r="A124" s="55" t="s">
        <v>305</v>
      </c>
      <c r="B124" s="55"/>
      <c r="C124" s="55"/>
      <c r="D124" s="55"/>
      <c r="E124" s="55"/>
      <c r="F124" s="55"/>
      <c r="G124" s="55"/>
      <c r="H124" s="3"/>
    </row>
    <row r="125" spans="1:8" ht="12.75">
      <c r="A125" s="56"/>
      <c r="B125" s="56"/>
      <c r="C125" s="56"/>
      <c r="D125" s="56"/>
      <c r="E125" s="57"/>
      <c r="F125" s="57"/>
      <c r="G125" s="58"/>
      <c r="H125" s="3"/>
    </row>
    <row r="126" spans="1:7" ht="12.75">
      <c r="A126" s="3"/>
      <c r="B126" s="3"/>
      <c r="C126" s="3"/>
      <c r="D126" s="3"/>
      <c r="E126" s="3"/>
      <c r="F126" s="3"/>
      <c r="G126" s="3"/>
    </row>
  </sheetData>
  <sheetProtection selectLockedCells="1" selectUnlockedCells="1"/>
  <mergeCells count="19">
    <mergeCell ref="A1:G2"/>
    <mergeCell ref="A3:G4"/>
    <mergeCell ref="A5:G5"/>
    <mergeCell ref="A6:G6"/>
    <mergeCell ref="A7:E7"/>
    <mergeCell ref="A8:A9"/>
    <mergeCell ref="B8:B9"/>
    <mergeCell ref="C8:C9"/>
    <mergeCell ref="D8:D9"/>
    <mergeCell ref="E8:E9"/>
    <mergeCell ref="A24:E24"/>
    <mergeCell ref="A66:E66"/>
    <mergeCell ref="A70:E70"/>
    <mergeCell ref="A74:E74"/>
    <mergeCell ref="A86:E86"/>
    <mergeCell ref="A111:E111"/>
    <mergeCell ref="A120:E120"/>
    <mergeCell ref="A121:E123"/>
    <mergeCell ref="A124:G124"/>
  </mergeCells>
  <printOptions horizontalCentered="1"/>
  <pageMargins left="0.7875" right="0.39375" top="1.18125" bottom="0.1965277777777777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2021-03-30T13:48:35Z</cp:lastPrinted>
  <dcterms:created xsi:type="dcterms:W3CDTF">2002-03-06T20:37:56Z</dcterms:created>
  <dcterms:modified xsi:type="dcterms:W3CDTF">2021-04-06T18:35:31Z</dcterms:modified>
  <cp:category/>
  <cp:version/>
  <cp:contentType/>
  <cp:contentStatus/>
  <cp:revision>2</cp:revision>
</cp:coreProperties>
</file>